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3" authorId="0">
      <text>
        <r>
          <rPr>
            <sz val="10"/>
            <rFont val="Verdana"/>
            <family val="2"/>
          </rPr>
          <t>Il tasso di ogni anno è scritto all'inizio dell'anno</t>
        </r>
      </text>
    </comment>
    <comment ref="D27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27" authorId="0">
      <text>
        <r>
          <rPr>
            <sz val="10"/>
            <rFont val="Verdana"/>
            <family val="2"/>
          </rPr>
          <t>I tassi sono trimestrali, calcolati su base annua</t>
        </r>
      </text>
    </comment>
    <comment ref="D51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51" authorId="0">
      <text>
        <r>
          <rPr>
            <sz val="10"/>
            <rFont val="Verdana"/>
            <family val="2"/>
          </rPr>
          <t>Il tasso è annuale</t>
        </r>
      </text>
    </comment>
    <comment ref="D74" authorId="0">
      <text>
        <r>
          <rPr>
            <sz val="10"/>
            <rFont val="Verdana"/>
            <family val="2"/>
          </rPr>
          <t>Si è trovato che le imposte corrispondono al 12,5% degli interessi maturati.</t>
        </r>
      </text>
    </comment>
    <comment ref="E74" authorId="0">
      <text>
        <r>
          <rPr>
            <sz val="10"/>
            <rFont val="Verdana"/>
            <family val="2"/>
          </rPr>
          <t>Il tasso è annuale</t>
        </r>
      </text>
    </comment>
  </commentList>
</comments>
</file>

<file path=xl/sharedStrings.xml><?xml version="1.0" encoding="utf-8"?>
<sst xmlns="http://schemas.openxmlformats.org/spreadsheetml/2006/main" count="33" uniqueCount="12">
  <si>
    <t>Anni</t>
  </si>
  <si>
    <t>Mesi</t>
  </si>
  <si>
    <t>Coeff. Lordo</t>
  </si>
  <si>
    <t>Coeff. Netto</t>
  </si>
  <si>
    <t>Tasso Nominale</t>
  </si>
  <si>
    <t>Tasso Effettivo Lordo</t>
  </si>
  <si>
    <t>Tasso Effettivo Netto</t>
  </si>
  <si>
    <t>Inflazione</t>
  </si>
  <si>
    <t>Buono Diciotto Mesi Plus (serie Z04)</t>
  </si>
  <si>
    <t>Buono Diciotto Mesi (serie D23)</t>
  </si>
  <si>
    <t>Buono Ordinario (serie B85)</t>
  </si>
  <si>
    <t>Buoni indicizzati all'inflazione (serie J18)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</si>
</sst>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</numFmts>
  <fonts count="7">
    <font>
      <sz val="10"/>
      <name val="Arial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Confronto Buoni Ordinari, Buoni 18mesi e Buoni indicizzati all'inflazione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Foglio1!$A$1</c:f>
              <c:strCache>
                <c:ptCount val="1"/>
                <c:pt idx="0">
                  <c:v>Buono Ordinario (serie B85)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Foglio1!$D$4:$D$22</c:f>
              <c:numCache/>
            </c:numRef>
          </c:val>
          <c:smooth val="0"/>
        </c:ser>
        <c:ser>
          <c:idx val="1"/>
          <c:order val="1"/>
          <c:tx>
            <c:strRef>
              <c:f>Foglio1!$A$25</c:f>
              <c:strCache>
                <c:ptCount val="1"/>
                <c:pt idx="0">
                  <c:v>Buono Diciotto Mesi (serie D23)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Foglio1!$D$28:$D$46</c:f>
              <c:numCache/>
            </c:numRef>
          </c:val>
          <c:smooth val="0"/>
        </c:ser>
        <c:ser>
          <c:idx val="2"/>
          <c:order val="2"/>
          <c:tx>
            <c:strRef>
              <c:f>Foglio1!$A$49</c:f>
              <c:strCache>
                <c:ptCount val="1"/>
                <c:pt idx="0">
                  <c:v>Buono Diciotto Mesi Plus (serie Z04)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Foglio1!$D$52:$D$70</c:f>
              <c:numCache/>
            </c:numRef>
          </c:val>
          <c:smooth val="0"/>
        </c:ser>
        <c:ser>
          <c:idx val="3"/>
          <c:order val="3"/>
          <c:tx>
            <c:strRef>
              <c:f>Foglio1!$A$72</c:f>
              <c:strCache>
                <c:ptCount val="1"/>
                <c:pt idx="0">
                  <c:v>Buoni indicizzati all'inflazione (serie J18)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Foglio1!$B$4:$B$22</c:f>
              <c:numCache/>
            </c:numRef>
          </c:cat>
          <c:val>
            <c:numRef>
              <c:f>Foglio1!$D$75:$D$93</c:f>
              <c:numCache/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Coefficiente di montante netto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09603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94</xdr:row>
      <xdr:rowOff>19050</xdr:rowOff>
    </xdr:from>
    <xdr:to>
      <xdr:col>8</xdr:col>
      <xdr:colOff>714375</xdr:colOff>
      <xdr:row>116</xdr:row>
      <xdr:rowOff>104775</xdr:rowOff>
    </xdr:to>
    <xdr:graphicFrame>
      <xdr:nvGraphicFramePr>
        <xdr:cNvPr id="1" name="Chart 9"/>
        <xdr:cNvGraphicFramePr/>
      </xdr:nvGraphicFramePr>
      <xdr:xfrm>
        <a:off x="28575" y="1653540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68">
      <selection activeCell="C93" sqref="C93"/>
    </sheetView>
  </sheetViews>
  <sheetFormatPr defaultColWidth="9.140625" defaultRowHeight="12.75"/>
  <cols>
    <col min="1" max="2" width="7.7109375" style="1" customWidth="1"/>
    <col min="3" max="4" width="15.28125" style="1" customWidth="1"/>
    <col min="5" max="7" width="14.421875" style="1" customWidth="1"/>
    <col min="8" max="16384" width="11.57421875" style="1" customWidth="1"/>
  </cols>
  <sheetData>
    <row r="1" spans="1:4" ht="12.75">
      <c r="A1" s="9" t="s">
        <v>10</v>
      </c>
      <c r="B1" s="9"/>
      <c r="C1" s="9"/>
      <c r="D1" s="9"/>
    </row>
    <row r="2" ht="12.75"/>
    <row r="3" spans="1:7" s="3" customFormat="1" ht="38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</row>
    <row r="4" spans="1:7" ht="12.75">
      <c r="A4" s="4">
        <v>0</v>
      </c>
      <c r="B4" s="4">
        <v>0</v>
      </c>
      <c r="C4" s="5">
        <v>1</v>
      </c>
      <c r="D4" s="5">
        <f aca="true" t="shared" si="0" ref="D4:D22">1+(C4-1)*0.875</f>
        <v>1</v>
      </c>
      <c r="E4" s="6">
        <v>0.018000000000000002</v>
      </c>
      <c r="F4" s="6"/>
      <c r="G4" s="6"/>
    </row>
    <row r="5" spans="1:7" ht="12.75">
      <c r="A5" s="1">
        <v>0</v>
      </c>
      <c r="B5" s="1">
        <v>1</v>
      </c>
      <c r="C5" s="5">
        <v>1</v>
      </c>
      <c r="D5" s="5">
        <f t="shared" si="0"/>
        <v>1</v>
      </c>
      <c r="E5" s="6"/>
      <c r="F5" s="6">
        <f aca="true" t="shared" si="1" ref="F5:F22">C5^(12/(12*A5+B5))-1</f>
        <v>0</v>
      </c>
      <c r="G5" s="6">
        <f aca="true" t="shared" si="2" ref="G5:G22">D5^(12/(12*A5+B5))-1</f>
        <v>0</v>
      </c>
    </row>
    <row r="6" spans="1:7" ht="12.75">
      <c r="A6" s="4">
        <v>0</v>
      </c>
      <c r="B6" s="4">
        <v>2</v>
      </c>
      <c r="C6" s="5">
        <v>1</v>
      </c>
      <c r="D6" s="5">
        <f t="shared" si="0"/>
        <v>1</v>
      </c>
      <c r="E6" s="6"/>
      <c r="F6" s="6">
        <f t="shared" si="1"/>
        <v>0</v>
      </c>
      <c r="G6" s="6">
        <f t="shared" si="2"/>
        <v>0</v>
      </c>
    </row>
    <row r="7" spans="1:7" ht="12.75">
      <c r="A7" s="1">
        <v>0</v>
      </c>
      <c r="B7" s="4">
        <v>3</v>
      </c>
      <c r="C7" s="5">
        <v>1</v>
      </c>
      <c r="D7" s="5">
        <f t="shared" si="0"/>
        <v>1</v>
      </c>
      <c r="E7" s="6"/>
      <c r="F7" s="6">
        <f t="shared" si="1"/>
        <v>0</v>
      </c>
      <c r="G7" s="6">
        <f t="shared" si="2"/>
        <v>0</v>
      </c>
    </row>
    <row r="8" spans="1:7" ht="12.75">
      <c r="A8" s="4">
        <v>0</v>
      </c>
      <c r="B8" s="1">
        <v>4</v>
      </c>
      <c r="C8" s="5">
        <v>1</v>
      </c>
      <c r="D8" s="5">
        <f t="shared" si="0"/>
        <v>1</v>
      </c>
      <c r="E8" s="6"/>
      <c r="F8" s="6">
        <f t="shared" si="1"/>
        <v>0</v>
      </c>
      <c r="G8" s="6">
        <f t="shared" si="2"/>
        <v>0</v>
      </c>
    </row>
    <row r="9" spans="1:7" ht="12.75">
      <c r="A9" s="1">
        <v>0</v>
      </c>
      <c r="B9" s="4">
        <v>5</v>
      </c>
      <c r="C9" s="5">
        <v>1</v>
      </c>
      <c r="D9" s="5">
        <f t="shared" si="0"/>
        <v>1</v>
      </c>
      <c r="E9" s="6"/>
      <c r="F9" s="6">
        <f t="shared" si="1"/>
        <v>0</v>
      </c>
      <c r="G9" s="6">
        <f t="shared" si="2"/>
        <v>0</v>
      </c>
    </row>
    <row r="10" spans="1:7" ht="12.75">
      <c r="A10" s="4">
        <v>0</v>
      </c>
      <c r="B10" s="4">
        <v>6</v>
      </c>
      <c r="C10" s="5">
        <v>1</v>
      </c>
      <c r="D10" s="5">
        <f t="shared" si="0"/>
        <v>1</v>
      </c>
      <c r="E10" s="6"/>
      <c r="F10" s="6">
        <f t="shared" si="1"/>
        <v>0</v>
      </c>
      <c r="G10" s="6">
        <f t="shared" si="2"/>
        <v>0</v>
      </c>
    </row>
    <row r="11" spans="1:7" ht="12.75">
      <c r="A11" s="1">
        <v>0</v>
      </c>
      <c r="B11" s="1">
        <v>7</v>
      </c>
      <c r="C11" s="5">
        <v>1</v>
      </c>
      <c r="D11" s="5">
        <f t="shared" si="0"/>
        <v>1</v>
      </c>
      <c r="E11" s="6"/>
      <c r="F11" s="6">
        <f t="shared" si="1"/>
        <v>0</v>
      </c>
      <c r="G11" s="6">
        <f t="shared" si="2"/>
        <v>0</v>
      </c>
    </row>
    <row r="12" spans="1:7" ht="12.75">
      <c r="A12" s="4">
        <v>0</v>
      </c>
      <c r="B12" s="4">
        <v>8</v>
      </c>
      <c r="C12" s="5">
        <v>1</v>
      </c>
      <c r="D12" s="5">
        <f t="shared" si="0"/>
        <v>1</v>
      </c>
      <c r="E12" s="6"/>
      <c r="F12" s="6">
        <f t="shared" si="1"/>
        <v>0</v>
      </c>
      <c r="G12" s="6">
        <f t="shared" si="2"/>
        <v>0</v>
      </c>
    </row>
    <row r="13" spans="1:7" ht="12.75">
      <c r="A13" s="1">
        <v>0</v>
      </c>
      <c r="B13" s="4">
        <v>9</v>
      </c>
      <c r="C13" s="5">
        <v>1</v>
      </c>
      <c r="D13" s="5">
        <f t="shared" si="0"/>
        <v>1</v>
      </c>
      <c r="E13" s="6"/>
      <c r="F13" s="6">
        <f t="shared" si="1"/>
        <v>0</v>
      </c>
      <c r="G13" s="6">
        <f t="shared" si="2"/>
        <v>0</v>
      </c>
    </row>
    <row r="14" spans="1:7" ht="12.75">
      <c r="A14" s="4">
        <v>0</v>
      </c>
      <c r="B14" s="1">
        <v>10</v>
      </c>
      <c r="C14" s="5">
        <v>1</v>
      </c>
      <c r="D14" s="5">
        <f t="shared" si="0"/>
        <v>1</v>
      </c>
      <c r="E14" s="6"/>
      <c r="F14" s="6">
        <f t="shared" si="1"/>
        <v>0</v>
      </c>
      <c r="G14" s="6">
        <f t="shared" si="2"/>
        <v>0</v>
      </c>
    </row>
    <row r="15" spans="1:7" ht="12.75">
      <c r="A15" s="1">
        <v>0</v>
      </c>
      <c r="B15" s="4">
        <v>11</v>
      </c>
      <c r="C15" s="5">
        <v>1</v>
      </c>
      <c r="D15" s="5">
        <f t="shared" si="0"/>
        <v>1</v>
      </c>
      <c r="E15" s="6"/>
      <c r="F15" s="6">
        <f t="shared" si="1"/>
        <v>0</v>
      </c>
      <c r="G15" s="6">
        <f t="shared" si="2"/>
        <v>0</v>
      </c>
    </row>
    <row r="16" spans="1:7" ht="12.75">
      <c r="A16" s="4">
        <v>1</v>
      </c>
      <c r="B16" s="4">
        <v>0</v>
      </c>
      <c r="C16" s="5">
        <f>1*(1+E4)</f>
        <v>1.018</v>
      </c>
      <c r="D16" s="5">
        <f t="shared" si="0"/>
        <v>1.01575</v>
      </c>
      <c r="E16" s="6">
        <v>0.02</v>
      </c>
      <c r="F16" s="6">
        <f t="shared" si="1"/>
        <v>0.018000000000000016</v>
      </c>
      <c r="G16" s="6">
        <f t="shared" si="2"/>
        <v>0.01574999999999993</v>
      </c>
    </row>
    <row r="17" spans="1:7" ht="12.75">
      <c r="A17" s="1">
        <v>1</v>
      </c>
      <c r="B17" s="1">
        <v>1</v>
      </c>
      <c r="C17" s="7">
        <f>C16</f>
        <v>1.018</v>
      </c>
      <c r="D17" s="5">
        <f t="shared" si="0"/>
        <v>1.01575</v>
      </c>
      <c r="E17" s="6"/>
      <c r="F17" s="6">
        <f t="shared" si="1"/>
        <v>0.016603955296546236</v>
      </c>
      <c r="G17" s="6">
        <f t="shared" si="2"/>
        <v>0.01452970397565645</v>
      </c>
    </row>
    <row r="18" spans="1:7" ht="12.75">
      <c r="A18" s="4">
        <v>1</v>
      </c>
      <c r="B18" s="4">
        <v>2</v>
      </c>
      <c r="C18" s="5">
        <f>$C$16*(1+$E$16*B18/12)</f>
        <v>1.0213933333333334</v>
      </c>
      <c r="D18" s="5">
        <f t="shared" si="0"/>
        <v>1.0187191666666666</v>
      </c>
      <c r="E18" s="6"/>
      <c r="F18" s="6">
        <f t="shared" si="1"/>
        <v>0.018309347739801973</v>
      </c>
      <c r="G18" s="6">
        <f t="shared" si="2"/>
        <v>0.016023697968869266</v>
      </c>
    </row>
    <row r="19" spans="1:7" ht="12.75">
      <c r="A19" s="1">
        <v>1</v>
      </c>
      <c r="B19" s="4">
        <v>3</v>
      </c>
      <c r="C19" s="7">
        <f>C18</f>
        <v>1.0213933333333334</v>
      </c>
      <c r="D19" s="5">
        <f t="shared" si="0"/>
        <v>1.0187191666666666</v>
      </c>
      <c r="E19" s="6"/>
      <c r="F19" s="6">
        <f t="shared" si="1"/>
        <v>0.017078362370910538</v>
      </c>
      <c r="G19" s="6">
        <f t="shared" si="2"/>
        <v>0.0149475085203985</v>
      </c>
    </row>
    <row r="20" spans="1:7" ht="12.75">
      <c r="A20" s="4">
        <v>1</v>
      </c>
      <c r="B20" s="1">
        <v>4</v>
      </c>
      <c r="C20" s="5">
        <f>$C$16*(1+$E$16*B20/12)</f>
        <v>1.0247866666666665</v>
      </c>
      <c r="D20" s="5">
        <f t="shared" si="0"/>
        <v>1.021688333333333</v>
      </c>
      <c r="E20" s="6"/>
      <c r="F20" s="6">
        <f t="shared" si="1"/>
        <v>0.018532988680342255</v>
      </c>
      <c r="G20" s="6">
        <f t="shared" si="2"/>
        <v>0.016222545233703034</v>
      </c>
    </row>
    <row r="21" spans="1:7" ht="12.75">
      <c r="A21" s="1">
        <v>1</v>
      </c>
      <c r="B21" s="4">
        <v>5</v>
      </c>
      <c r="C21" s="7">
        <f>C20</f>
        <v>1.0247866666666665</v>
      </c>
      <c r="D21" s="5">
        <f t="shared" si="0"/>
        <v>1.021688333333333</v>
      </c>
      <c r="E21" s="6"/>
      <c r="F21" s="6">
        <f t="shared" si="1"/>
        <v>0.017433366614205248</v>
      </c>
      <c r="G21" s="6">
        <f t="shared" si="2"/>
        <v>0.015261034223577719</v>
      </c>
    </row>
    <row r="22" spans="1:7" ht="12.75">
      <c r="A22" s="4">
        <v>1</v>
      </c>
      <c r="B22" s="4">
        <v>6</v>
      </c>
      <c r="C22" s="5">
        <f>$C$16*(1+$E$16*B22/12)</f>
        <v>1.02818</v>
      </c>
      <c r="D22" s="5">
        <f t="shared" si="0"/>
        <v>1.0246575</v>
      </c>
      <c r="E22" s="6"/>
      <c r="F22" s="6">
        <f t="shared" si="1"/>
        <v>0.01869951921491908</v>
      </c>
      <c r="G22" s="6">
        <f t="shared" si="2"/>
        <v>0.016371508480593544</v>
      </c>
    </row>
    <row r="23" spans="5:7" ht="12.75">
      <c r="E23" s="6"/>
      <c r="F23" s="6"/>
      <c r="G23" s="6"/>
    </row>
    <row r="24" spans="5:7" ht="12.75">
      <c r="E24" s="6"/>
      <c r="F24" s="6"/>
      <c r="G24" s="6"/>
    </row>
    <row r="25" spans="1:7" ht="12.75">
      <c r="A25" s="9" t="s">
        <v>9</v>
      </c>
      <c r="B25" s="9"/>
      <c r="C25" s="9"/>
      <c r="D25" s="9"/>
      <c r="E25" s="6"/>
      <c r="F25" s="6"/>
      <c r="G25" s="6"/>
    </row>
    <row r="26" spans="5:7" ht="12.75">
      <c r="E26" s="6"/>
      <c r="F26" s="6"/>
      <c r="G26" s="6"/>
    </row>
    <row r="27" spans="1:7" ht="38.25">
      <c r="A27" s="2" t="s">
        <v>0</v>
      </c>
      <c r="B27" s="2" t="s">
        <v>1</v>
      </c>
      <c r="C27" s="2" t="s">
        <v>2</v>
      </c>
      <c r="D27" s="2" t="s">
        <v>3</v>
      </c>
      <c r="E27" s="8" t="s">
        <v>4</v>
      </c>
      <c r="F27" s="8" t="s">
        <v>5</v>
      </c>
      <c r="G27" s="8" t="s">
        <v>6</v>
      </c>
    </row>
    <row r="28" spans="1:7" ht="12.75">
      <c r="A28" s="4">
        <v>0</v>
      </c>
      <c r="B28" s="4">
        <v>0</v>
      </c>
      <c r="C28" s="5">
        <v>1</v>
      </c>
      <c r="D28" s="5">
        <f aca="true" t="shared" si="3" ref="D28:D46">1+(C28-1)*0.875</f>
        <v>1</v>
      </c>
      <c r="E28" s="6"/>
      <c r="F28" s="6"/>
      <c r="G28" s="6"/>
    </row>
    <row r="29" spans="1:7" ht="12.75">
      <c r="A29" s="1">
        <v>0</v>
      </c>
      <c r="B29" s="1">
        <v>1</v>
      </c>
      <c r="C29" s="5">
        <v>1</v>
      </c>
      <c r="D29" s="5">
        <f t="shared" si="3"/>
        <v>1</v>
      </c>
      <c r="E29" s="6"/>
      <c r="F29" s="6">
        <f aca="true" t="shared" si="4" ref="F29:F46">C29^(12/(12*A29+B29))-1</f>
        <v>0</v>
      </c>
      <c r="G29" s="6">
        <f aca="true" t="shared" si="5" ref="G29:G46">D29^(12/(12*A29+B29))-1</f>
        <v>0</v>
      </c>
    </row>
    <row r="30" spans="1:7" ht="12.75">
      <c r="A30" s="4">
        <v>0</v>
      </c>
      <c r="B30" s="4">
        <v>2</v>
      </c>
      <c r="C30" s="5">
        <v>1</v>
      </c>
      <c r="D30" s="5">
        <f t="shared" si="3"/>
        <v>1</v>
      </c>
      <c r="E30" s="6"/>
      <c r="F30" s="6">
        <f t="shared" si="4"/>
        <v>0</v>
      </c>
      <c r="G30" s="6">
        <f t="shared" si="5"/>
        <v>0</v>
      </c>
    </row>
    <row r="31" spans="1:7" ht="12.75">
      <c r="A31" s="1">
        <v>0</v>
      </c>
      <c r="B31" s="4">
        <v>3</v>
      </c>
      <c r="C31" s="5">
        <v>1</v>
      </c>
      <c r="D31" s="5">
        <f t="shared" si="3"/>
        <v>1</v>
      </c>
      <c r="E31" s="6"/>
      <c r="F31" s="6">
        <f t="shared" si="4"/>
        <v>0</v>
      </c>
      <c r="G31" s="6">
        <f t="shared" si="5"/>
        <v>0</v>
      </c>
    </row>
    <row r="32" spans="1:7" ht="12.75">
      <c r="A32" s="4">
        <v>0</v>
      </c>
      <c r="B32" s="1">
        <v>4</v>
      </c>
      <c r="C32" s="5">
        <v>1</v>
      </c>
      <c r="D32" s="5">
        <f t="shared" si="3"/>
        <v>1</v>
      </c>
      <c r="E32" s="6"/>
      <c r="F32" s="6">
        <f t="shared" si="4"/>
        <v>0</v>
      </c>
      <c r="G32" s="6">
        <f t="shared" si="5"/>
        <v>0</v>
      </c>
    </row>
    <row r="33" spans="1:7" ht="12.75">
      <c r="A33" s="1">
        <v>0</v>
      </c>
      <c r="B33" s="4">
        <v>5</v>
      </c>
      <c r="C33" s="5">
        <v>1</v>
      </c>
      <c r="D33" s="5">
        <f t="shared" si="3"/>
        <v>1</v>
      </c>
      <c r="E33" s="6"/>
      <c r="F33" s="6">
        <f t="shared" si="4"/>
        <v>0</v>
      </c>
      <c r="G33" s="6">
        <f t="shared" si="5"/>
        <v>0</v>
      </c>
    </row>
    <row r="34" spans="1:7" ht="12.75">
      <c r="A34" s="4">
        <v>0</v>
      </c>
      <c r="B34" s="4">
        <v>6</v>
      </c>
      <c r="C34" s="5">
        <f>C31*(1+E34*(A34+B34/12-A28-B28/12))</f>
        <v>1.0094553</v>
      </c>
      <c r="D34" s="5">
        <f t="shared" si="3"/>
        <v>1.0082733875</v>
      </c>
      <c r="E34" s="6">
        <v>0.0189106</v>
      </c>
      <c r="F34" s="6">
        <f t="shared" si="4"/>
        <v>0.01900000269808988</v>
      </c>
      <c r="G34" s="6">
        <f t="shared" si="5"/>
        <v>0.016615223940725343</v>
      </c>
    </row>
    <row r="35" spans="1:7" ht="12.75">
      <c r="A35" s="1">
        <v>0</v>
      </c>
      <c r="B35" s="1">
        <v>7</v>
      </c>
      <c r="C35" s="7">
        <f>C34</f>
        <v>1.0094553</v>
      </c>
      <c r="D35" s="5">
        <f t="shared" si="3"/>
        <v>1.0082733875</v>
      </c>
      <c r="E35" s="6"/>
      <c r="F35" s="6">
        <f t="shared" si="4"/>
        <v>0.016263772918874153</v>
      </c>
      <c r="G35" s="6">
        <f t="shared" si="5"/>
        <v>0.014224824581534179</v>
      </c>
    </row>
    <row r="36" spans="1:7" ht="12.75">
      <c r="A36" s="4">
        <v>0</v>
      </c>
      <c r="B36" s="4">
        <v>8</v>
      </c>
      <c r="C36" s="5">
        <f>C35</f>
        <v>1.0094553</v>
      </c>
      <c r="D36" s="5">
        <f t="shared" si="3"/>
        <v>1.0082733875</v>
      </c>
      <c r="E36" s="6"/>
      <c r="F36" s="6">
        <f t="shared" si="4"/>
        <v>0.014216423365151831</v>
      </c>
      <c r="G36" s="6">
        <f t="shared" si="5"/>
        <v>0.012435714318092428</v>
      </c>
    </row>
    <row r="37" spans="1:7" ht="12.75">
      <c r="A37" s="1">
        <v>0</v>
      </c>
      <c r="B37" s="4">
        <v>9</v>
      </c>
      <c r="C37" s="5">
        <f>C34*(1+E37*(A37+B37/12-A34-B34/12))</f>
        <v>1.0158905775375</v>
      </c>
      <c r="D37" s="5">
        <f t="shared" si="3"/>
        <v>1.0139042553453126</v>
      </c>
      <c r="E37" s="6">
        <v>0.0255</v>
      </c>
      <c r="F37" s="6">
        <f t="shared" si="4"/>
        <v>0.02124335330197491</v>
      </c>
      <c r="G37" s="6">
        <f t="shared" si="5"/>
        <v>0.01858183699363436</v>
      </c>
    </row>
    <row r="38" spans="1:7" ht="12.75">
      <c r="A38" s="4">
        <v>0</v>
      </c>
      <c r="B38" s="1">
        <v>10</v>
      </c>
      <c r="C38" s="5">
        <f>C37</f>
        <v>1.0158905775375</v>
      </c>
      <c r="D38" s="5">
        <f t="shared" si="3"/>
        <v>1.0139042553453126</v>
      </c>
      <c r="E38" s="6"/>
      <c r="F38" s="6">
        <f t="shared" si="4"/>
        <v>0.019098866808431314</v>
      </c>
      <c r="G38" s="6">
        <f t="shared" si="5"/>
        <v>0.016708220327676937</v>
      </c>
    </row>
    <row r="39" spans="1:7" ht="12.75">
      <c r="A39" s="1">
        <v>0</v>
      </c>
      <c r="B39" s="4">
        <v>11</v>
      </c>
      <c r="C39" s="7">
        <f>C38</f>
        <v>1.0158905775375</v>
      </c>
      <c r="D39" s="5">
        <f t="shared" si="3"/>
        <v>1.0139042553453126</v>
      </c>
      <c r="E39" s="6"/>
      <c r="F39" s="6">
        <f t="shared" si="4"/>
        <v>0.01734763683453755</v>
      </c>
      <c r="G39" s="6">
        <f t="shared" si="5"/>
        <v>0.015177824960540987</v>
      </c>
    </row>
    <row r="40" spans="1:7" ht="12.75">
      <c r="A40" s="4">
        <v>1</v>
      </c>
      <c r="B40" s="4">
        <v>0</v>
      </c>
      <c r="C40" s="5">
        <f>C37*(1+E40*(A40+B40/12-A37-B37/12))</f>
        <v>1.0222448283355898</v>
      </c>
      <c r="D40" s="5">
        <f t="shared" si="3"/>
        <v>1.0194642247936412</v>
      </c>
      <c r="E40" s="6">
        <v>0.02501943</v>
      </c>
      <c r="F40" s="6">
        <f t="shared" si="4"/>
        <v>0.022244828335589828</v>
      </c>
      <c r="G40" s="6">
        <f t="shared" si="5"/>
        <v>0.019464224793641183</v>
      </c>
    </row>
    <row r="41" spans="1:7" ht="12.75">
      <c r="A41" s="1">
        <v>1</v>
      </c>
      <c r="B41" s="1">
        <v>1</v>
      </c>
      <c r="C41" s="7">
        <f>C40</f>
        <v>1.0222448283355898</v>
      </c>
      <c r="D41" s="5">
        <f t="shared" si="3"/>
        <v>1.0194642247936412</v>
      </c>
      <c r="E41" s="6"/>
      <c r="F41" s="6">
        <f t="shared" si="4"/>
        <v>0.020516258368407758</v>
      </c>
      <c r="G41" s="6">
        <f t="shared" si="5"/>
        <v>0.017953619264309273</v>
      </c>
    </row>
    <row r="42" spans="1:7" ht="12.75">
      <c r="A42" s="4">
        <v>1</v>
      </c>
      <c r="B42" s="4">
        <v>2</v>
      </c>
      <c r="C42" s="5">
        <f>C40</f>
        <v>1.0222448283355898</v>
      </c>
      <c r="D42" s="5">
        <f t="shared" si="3"/>
        <v>1.0194642247936412</v>
      </c>
      <c r="E42" s="6"/>
      <c r="F42" s="6">
        <f t="shared" si="4"/>
        <v>0.019036953572214577</v>
      </c>
      <c r="G42" s="6">
        <f t="shared" si="5"/>
        <v>0.01666059620335547</v>
      </c>
    </row>
    <row r="43" spans="1:7" ht="12.75">
      <c r="A43" s="1">
        <v>1</v>
      </c>
      <c r="B43" s="4">
        <v>3</v>
      </c>
      <c r="C43" s="5">
        <f>C40*(1+E43*(A43+B43/12-A40-B40/12))</f>
        <v>1.0309339093764422</v>
      </c>
      <c r="D43" s="5">
        <f t="shared" si="3"/>
        <v>1.027067170704387</v>
      </c>
      <c r="E43" s="6">
        <v>0.034</v>
      </c>
      <c r="F43" s="6">
        <f t="shared" si="4"/>
        <v>0.024671506385443243</v>
      </c>
      <c r="G43" s="6">
        <f t="shared" si="5"/>
        <v>0.02159575130751379</v>
      </c>
    </row>
    <row r="44" spans="1:7" ht="12.75">
      <c r="A44" s="4">
        <v>1</v>
      </c>
      <c r="B44" s="1">
        <v>4</v>
      </c>
      <c r="C44" s="5">
        <f>C43</f>
        <v>1.0309339093764422</v>
      </c>
      <c r="D44" s="5">
        <f t="shared" si="3"/>
        <v>1.027067170704387</v>
      </c>
      <c r="E44" s="6"/>
      <c r="F44" s="6">
        <f t="shared" si="4"/>
        <v>0.023111858584608624</v>
      </c>
      <c r="G44" s="6">
        <f t="shared" si="5"/>
        <v>0.02023245683324615</v>
      </c>
    </row>
    <row r="45" spans="1:7" ht="12.75">
      <c r="A45" s="1">
        <v>1</v>
      </c>
      <c r="B45" s="4">
        <v>5</v>
      </c>
      <c r="C45" s="7">
        <f>C43</f>
        <v>1.0309339093764422</v>
      </c>
      <c r="D45" s="5">
        <f t="shared" si="3"/>
        <v>1.027067170704387</v>
      </c>
      <c r="E45" s="6"/>
      <c r="F45" s="6">
        <f t="shared" si="4"/>
        <v>0.021737670310122192</v>
      </c>
      <c r="G45" s="6">
        <f t="shared" si="5"/>
        <v>0.019031060846566472</v>
      </c>
    </row>
    <row r="46" spans="1:7" ht="12.75">
      <c r="A46" s="4">
        <v>1</v>
      </c>
      <c r="B46" s="4">
        <v>6</v>
      </c>
      <c r="C46" s="5">
        <f>C43*(1+E46*(A46+B46/12-A43-B43/12))</f>
        <v>1.0394777406450475</v>
      </c>
      <c r="D46" s="5">
        <f t="shared" si="3"/>
        <v>1.0345430230644166</v>
      </c>
      <c r="E46" s="6">
        <v>0.03314987</v>
      </c>
      <c r="F46" s="6">
        <f t="shared" si="4"/>
        <v>0.0261482981154304</v>
      </c>
      <c r="G46" s="6">
        <f t="shared" si="5"/>
        <v>0.02289809733042958</v>
      </c>
    </row>
    <row r="47" spans="5:7" ht="12.75">
      <c r="E47" s="6"/>
      <c r="F47" s="6"/>
      <c r="G47" s="6"/>
    </row>
    <row r="48" spans="5:7" ht="12.75">
      <c r="E48" s="6"/>
      <c r="F48" s="6"/>
      <c r="G48" s="6"/>
    </row>
    <row r="49" spans="1:7" ht="12.75">
      <c r="A49" s="9" t="s">
        <v>8</v>
      </c>
      <c r="B49" s="9"/>
      <c r="C49" s="9"/>
      <c r="D49" s="9"/>
      <c r="E49" s="6"/>
      <c r="F49" s="6"/>
      <c r="G49" s="6"/>
    </row>
    <row r="50" spans="5:7" ht="12.75">
      <c r="E50" s="6"/>
      <c r="F50" s="6"/>
      <c r="G50" s="6"/>
    </row>
    <row r="51" spans="1:7" ht="38.25">
      <c r="A51" s="2" t="s">
        <v>0</v>
      </c>
      <c r="B51" s="2" t="s">
        <v>1</v>
      </c>
      <c r="C51" s="2" t="s">
        <v>2</v>
      </c>
      <c r="D51" s="2" t="s">
        <v>3</v>
      </c>
      <c r="E51" s="8" t="s">
        <v>4</v>
      </c>
      <c r="F51" s="8" t="s">
        <v>5</v>
      </c>
      <c r="G51" s="8" t="s">
        <v>6</v>
      </c>
    </row>
    <row r="52" spans="1:7" ht="12.75">
      <c r="A52" s="4">
        <v>0</v>
      </c>
      <c r="B52" s="4">
        <v>0</v>
      </c>
      <c r="C52" s="5">
        <v>1</v>
      </c>
      <c r="D52" s="5">
        <f aca="true" t="shared" si="6" ref="D52:D70">1+(C52-1)*0.875</f>
        <v>1</v>
      </c>
      <c r="E52" s="6">
        <v>0.028999999999999998</v>
      </c>
      <c r="F52" s="6"/>
      <c r="G52" s="6"/>
    </row>
    <row r="53" spans="1:7" ht="12.75">
      <c r="A53" s="1">
        <v>0</v>
      </c>
      <c r="B53" s="1">
        <v>1</v>
      </c>
      <c r="C53" s="5">
        <v>1</v>
      </c>
      <c r="D53" s="5">
        <f t="shared" si="6"/>
        <v>1</v>
      </c>
      <c r="E53" s="6"/>
      <c r="F53" s="6">
        <f aca="true" t="shared" si="7" ref="F53:F70">C53^(12/(12*A53+B53))-1</f>
        <v>0</v>
      </c>
      <c r="G53" s="6">
        <f aca="true" t="shared" si="8" ref="G53:G70">D53^(12/(12*A53+B53))-1</f>
        <v>0</v>
      </c>
    </row>
    <row r="54" spans="1:7" ht="12.75">
      <c r="A54" s="4">
        <v>0</v>
      </c>
      <c r="B54" s="4">
        <v>2</v>
      </c>
      <c r="C54" s="5">
        <v>1</v>
      </c>
      <c r="D54" s="5">
        <f t="shared" si="6"/>
        <v>1</v>
      </c>
      <c r="E54" s="6"/>
      <c r="F54" s="6">
        <f t="shared" si="7"/>
        <v>0</v>
      </c>
      <c r="G54" s="6">
        <f t="shared" si="8"/>
        <v>0</v>
      </c>
    </row>
    <row r="55" spans="1:7" ht="12.75">
      <c r="A55" s="1">
        <v>0</v>
      </c>
      <c r="B55" s="4">
        <v>3</v>
      </c>
      <c r="C55" s="5">
        <v>1</v>
      </c>
      <c r="D55" s="5">
        <f t="shared" si="6"/>
        <v>1</v>
      </c>
      <c r="E55" s="6"/>
      <c r="F55" s="6">
        <f t="shared" si="7"/>
        <v>0</v>
      </c>
      <c r="G55" s="6">
        <f t="shared" si="8"/>
        <v>0</v>
      </c>
    </row>
    <row r="56" spans="1:7" ht="12.75">
      <c r="A56" s="4">
        <v>0</v>
      </c>
      <c r="B56" s="1">
        <v>4</v>
      </c>
      <c r="C56" s="5">
        <v>1</v>
      </c>
      <c r="D56" s="5">
        <f t="shared" si="6"/>
        <v>1</v>
      </c>
      <c r="E56" s="6"/>
      <c r="F56" s="6">
        <f t="shared" si="7"/>
        <v>0</v>
      </c>
      <c r="G56" s="6">
        <f t="shared" si="8"/>
        <v>0</v>
      </c>
    </row>
    <row r="57" spans="1:7" ht="12.75">
      <c r="A57" s="1">
        <v>0</v>
      </c>
      <c r="B57" s="4">
        <v>5</v>
      </c>
      <c r="C57" s="5">
        <v>1</v>
      </c>
      <c r="D57" s="5">
        <f t="shared" si="6"/>
        <v>1</v>
      </c>
      <c r="E57" s="6"/>
      <c r="F57" s="6">
        <f t="shared" si="7"/>
        <v>0</v>
      </c>
      <c r="G57" s="6">
        <f t="shared" si="8"/>
        <v>0</v>
      </c>
    </row>
    <row r="58" spans="1:7" ht="12.75">
      <c r="A58" s="4">
        <v>0</v>
      </c>
      <c r="B58" s="4">
        <v>6</v>
      </c>
      <c r="C58" s="5">
        <v>1</v>
      </c>
      <c r="D58" s="5">
        <f t="shared" si="6"/>
        <v>1</v>
      </c>
      <c r="E58" s="6"/>
      <c r="F58" s="6">
        <f t="shared" si="7"/>
        <v>0</v>
      </c>
      <c r="G58" s="6">
        <f t="shared" si="8"/>
        <v>0</v>
      </c>
    </row>
    <row r="59" spans="1:7" ht="12.75">
      <c r="A59" s="1">
        <v>0</v>
      </c>
      <c r="B59" s="1">
        <v>7</v>
      </c>
      <c r="C59" s="5">
        <v>1</v>
      </c>
      <c r="D59" s="5">
        <f t="shared" si="6"/>
        <v>1</v>
      </c>
      <c r="E59" s="6"/>
      <c r="F59" s="6">
        <f t="shared" si="7"/>
        <v>0</v>
      </c>
      <c r="G59" s="6">
        <f t="shared" si="8"/>
        <v>0</v>
      </c>
    </row>
    <row r="60" spans="1:7" ht="12.75">
      <c r="A60" s="4">
        <v>0</v>
      </c>
      <c r="B60" s="4">
        <v>8</v>
      </c>
      <c r="C60" s="5">
        <v>1</v>
      </c>
      <c r="D60" s="5">
        <f t="shared" si="6"/>
        <v>1</v>
      </c>
      <c r="E60" s="6"/>
      <c r="F60" s="6">
        <f t="shared" si="7"/>
        <v>0</v>
      </c>
      <c r="G60" s="6">
        <f t="shared" si="8"/>
        <v>0</v>
      </c>
    </row>
    <row r="61" spans="1:7" ht="12.75">
      <c r="A61" s="1">
        <v>0</v>
      </c>
      <c r="B61" s="4">
        <v>9</v>
      </c>
      <c r="C61" s="5">
        <v>1</v>
      </c>
      <c r="D61" s="5">
        <f t="shared" si="6"/>
        <v>1</v>
      </c>
      <c r="E61" s="6"/>
      <c r="F61" s="6">
        <f t="shared" si="7"/>
        <v>0</v>
      </c>
      <c r="G61" s="6">
        <f t="shared" si="8"/>
        <v>0</v>
      </c>
    </row>
    <row r="62" spans="1:7" ht="12.75">
      <c r="A62" s="4">
        <v>0</v>
      </c>
      <c r="B62" s="1">
        <v>10</v>
      </c>
      <c r="C62" s="5">
        <v>1</v>
      </c>
      <c r="D62" s="5">
        <f t="shared" si="6"/>
        <v>1</v>
      </c>
      <c r="E62" s="6"/>
      <c r="F62" s="6">
        <f t="shared" si="7"/>
        <v>0</v>
      </c>
      <c r="G62" s="6">
        <f t="shared" si="8"/>
        <v>0</v>
      </c>
    </row>
    <row r="63" spans="1:7" ht="12.75">
      <c r="A63" s="1">
        <v>0</v>
      </c>
      <c r="B63" s="4">
        <v>11</v>
      </c>
      <c r="C63" s="5">
        <v>1</v>
      </c>
      <c r="D63" s="5">
        <f t="shared" si="6"/>
        <v>1</v>
      </c>
      <c r="E63" s="6"/>
      <c r="F63" s="6">
        <f t="shared" si="7"/>
        <v>0</v>
      </c>
      <c r="G63" s="6">
        <f t="shared" si="8"/>
        <v>0</v>
      </c>
    </row>
    <row r="64" spans="1:7" ht="12.75">
      <c r="A64" s="4">
        <v>1</v>
      </c>
      <c r="B64" s="4">
        <v>0</v>
      </c>
      <c r="C64" s="5">
        <v>1</v>
      </c>
      <c r="D64" s="5">
        <f t="shared" si="6"/>
        <v>1</v>
      </c>
      <c r="E64" s="6"/>
      <c r="F64" s="6">
        <f t="shared" si="7"/>
        <v>0</v>
      </c>
      <c r="G64" s="6">
        <f t="shared" si="8"/>
        <v>0</v>
      </c>
    </row>
    <row r="65" spans="1:7" ht="12.75">
      <c r="A65" s="1">
        <v>1</v>
      </c>
      <c r="B65" s="1">
        <v>1</v>
      </c>
      <c r="C65" s="5">
        <v>1</v>
      </c>
      <c r="D65" s="5">
        <f t="shared" si="6"/>
        <v>1</v>
      </c>
      <c r="E65" s="6"/>
      <c r="F65" s="6">
        <f t="shared" si="7"/>
        <v>0</v>
      </c>
      <c r="G65" s="6">
        <f t="shared" si="8"/>
        <v>0</v>
      </c>
    </row>
    <row r="66" spans="1:7" ht="12.75">
      <c r="A66" s="4">
        <v>1</v>
      </c>
      <c r="B66" s="4">
        <v>2</v>
      </c>
      <c r="C66" s="5">
        <v>1</v>
      </c>
      <c r="D66" s="5">
        <f t="shared" si="6"/>
        <v>1</v>
      </c>
      <c r="E66" s="6"/>
      <c r="F66" s="6">
        <f t="shared" si="7"/>
        <v>0</v>
      </c>
      <c r="G66" s="6">
        <f t="shared" si="8"/>
        <v>0</v>
      </c>
    </row>
    <row r="67" spans="1:7" ht="12.75">
      <c r="A67" s="1">
        <v>1</v>
      </c>
      <c r="B67" s="4">
        <v>3</v>
      </c>
      <c r="C67" s="5">
        <v>1</v>
      </c>
      <c r="D67" s="5">
        <f t="shared" si="6"/>
        <v>1</v>
      </c>
      <c r="E67" s="6"/>
      <c r="F67" s="6">
        <f t="shared" si="7"/>
        <v>0</v>
      </c>
      <c r="G67" s="6">
        <f t="shared" si="8"/>
        <v>0</v>
      </c>
    </row>
    <row r="68" spans="1:7" ht="12.75">
      <c r="A68" s="4">
        <v>1</v>
      </c>
      <c r="B68" s="1">
        <v>4</v>
      </c>
      <c r="C68" s="5">
        <v>1</v>
      </c>
      <c r="D68" s="5">
        <f t="shared" si="6"/>
        <v>1</v>
      </c>
      <c r="E68" s="6"/>
      <c r="F68" s="6">
        <f t="shared" si="7"/>
        <v>0</v>
      </c>
      <c r="G68" s="6">
        <f t="shared" si="8"/>
        <v>0</v>
      </c>
    </row>
    <row r="69" spans="1:7" ht="12.75">
      <c r="A69" s="1">
        <v>1</v>
      </c>
      <c r="B69" s="4">
        <v>5</v>
      </c>
      <c r="C69" s="5">
        <v>1</v>
      </c>
      <c r="D69" s="5">
        <f t="shared" si="6"/>
        <v>1</v>
      </c>
      <c r="E69" s="6"/>
      <c r="F69" s="6">
        <f t="shared" si="7"/>
        <v>0</v>
      </c>
      <c r="G69" s="6">
        <f t="shared" si="8"/>
        <v>0</v>
      </c>
    </row>
    <row r="70" spans="1:7" ht="12.75">
      <c r="A70" s="4">
        <v>1</v>
      </c>
      <c r="B70" s="4">
        <v>6</v>
      </c>
      <c r="C70" s="5">
        <f>$C$52*(1+E52)^(3/2)</f>
        <v>1.043813867028025</v>
      </c>
      <c r="D70" s="5">
        <f t="shared" si="6"/>
        <v>1.038337133649522</v>
      </c>
      <c r="E70" s="6"/>
      <c r="F70" s="6">
        <f t="shared" si="7"/>
        <v>0.028999999999999915</v>
      </c>
      <c r="G70" s="6">
        <f t="shared" si="8"/>
        <v>0.02539750693365872</v>
      </c>
    </row>
    <row r="71" ht="12.75"/>
    <row r="72" spans="1:7" ht="12.75">
      <c r="A72" s="9" t="s">
        <v>11</v>
      </c>
      <c r="B72" s="9"/>
      <c r="C72" s="9"/>
      <c r="D72" s="9"/>
      <c r="F72" s="1" t="s">
        <v>7</v>
      </c>
      <c r="G72" s="6">
        <v>0.017867604483039923</v>
      </c>
    </row>
    <row r="74" spans="1:7" ht="38.25">
      <c r="A74" s="2" t="s">
        <v>0</v>
      </c>
      <c r="B74" s="2" t="s">
        <v>1</v>
      </c>
      <c r="C74" s="2" t="s">
        <v>2</v>
      </c>
      <c r="D74" s="2" t="s">
        <v>3</v>
      </c>
      <c r="E74" s="8" t="s">
        <v>4</v>
      </c>
      <c r="F74" s="8" t="s">
        <v>5</v>
      </c>
      <c r="G74" s="8" t="s">
        <v>6</v>
      </c>
    </row>
    <row r="75" spans="1:7" ht="12.75">
      <c r="A75" s="4">
        <v>0</v>
      </c>
      <c r="B75" s="4">
        <v>0</v>
      </c>
      <c r="C75" s="5">
        <v>1</v>
      </c>
      <c r="D75" s="5">
        <f aca="true" t="shared" si="9" ref="D75:D93">1+(C75-1)*0.875</f>
        <v>1</v>
      </c>
      <c r="E75" s="6">
        <v>0.011000000000000001</v>
      </c>
      <c r="F75" s="6"/>
      <c r="G75" s="6"/>
    </row>
    <row r="76" spans="1:7" ht="12.75">
      <c r="A76" s="1">
        <v>0</v>
      </c>
      <c r="B76" s="1">
        <v>1</v>
      </c>
      <c r="C76" s="5">
        <v>1</v>
      </c>
      <c r="D76" s="5">
        <f t="shared" si="9"/>
        <v>1</v>
      </c>
      <c r="E76" s="6"/>
      <c r="F76" s="6">
        <f aca="true" t="shared" si="10" ref="F76:F93">C76^(12/(12*A76+B76))-1</f>
        <v>0</v>
      </c>
      <c r="G76" s="6">
        <f aca="true" t="shared" si="11" ref="G76:G93">D76^(12/(12*A76+B76))-1</f>
        <v>0</v>
      </c>
    </row>
    <row r="77" spans="1:7" ht="12.75">
      <c r="A77" s="4">
        <v>0</v>
      </c>
      <c r="B77" s="4">
        <v>2</v>
      </c>
      <c r="C77" s="5">
        <v>1</v>
      </c>
      <c r="D77" s="5">
        <f t="shared" si="9"/>
        <v>1</v>
      </c>
      <c r="E77" s="6"/>
      <c r="F77" s="6">
        <f t="shared" si="10"/>
        <v>0</v>
      </c>
      <c r="G77" s="6">
        <f t="shared" si="11"/>
        <v>0</v>
      </c>
    </row>
    <row r="78" spans="1:7" ht="12.75">
      <c r="A78" s="1">
        <v>0</v>
      </c>
      <c r="B78" s="4">
        <v>3</v>
      </c>
      <c r="C78" s="5">
        <v>1</v>
      </c>
      <c r="D78" s="5">
        <f t="shared" si="9"/>
        <v>1</v>
      </c>
      <c r="E78" s="6"/>
      <c r="F78" s="6">
        <f t="shared" si="10"/>
        <v>0</v>
      </c>
      <c r="G78" s="6">
        <f t="shared" si="11"/>
        <v>0</v>
      </c>
    </row>
    <row r="79" spans="1:7" ht="12.75">
      <c r="A79" s="4">
        <v>0</v>
      </c>
      <c r="B79" s="1">
        <v>4</v>
      </c>
      <c r="C79" s="5">
        <v>1</v>
      </c>
      <c r="D79" s="5">
        <f t="shared" si="9"/>
        <v>1</v>
      </c>
      <c r="E79" s="6"/>
      <c r="F79" s="6">
        <f t="shared" si="10"/>
        <v>0</v>
      </c>
      <c r="G79" s="6">
        <f t="shared" si="11"/>
        <v>0</v>
      </c>
    </row>
    <row r="80" spans="1:7" ht="12.75">
      <c r="A80" s="1">
        <v>0</v>
      </c>
      <c r="B80" s="4">
        <v>5</v>
      </c>
      <c r="C80" s="5">
        <v>1</v>
      </c>
      <c r="D80" s="5">
        <f t="shared" si="9"/>
        <v>1</v>
      </c>
      <c r="E80" s="6"/>
      <c r="F80" s="6">
        <f t="shared" si="10"/>
        <v>0</v>
      </c>
      <c r="G80" s="6">
        <f t="shared" si="11"/>
        <v>0</v>
      </c>
    </row>
    <row r="81" spans="1:7" ht="12.75">
      <c r="A81" s="4">
        <v>0</v>
      </c>
      <c r="B81" s="4">
        <v>6</v>
      </c>
      <c r="C81" s="5">
        <v>1</v>
      </c>
      <c r="D81" s="5">
        <f t="shared" si="9"/>
        <v>1</v>
      </c>
      <c r="E81" s="6"/>
      <c r="F81" s="6">
        <f t="shared" si="10"/>
        <v>0</v>
      </c>
      <c r="G81" s="6">
        <f t="shared" si="11"/>
        <v>0</v>
      </c>
    </row>
    <row r="82" spans="1:7" ht="12.75">
      <c r="A82" s="1">
        <v>0</v>
      </c>
      <c r="B82" s="1">
        <v>7</v>
      </c>
      <c r="C82" s="5">
        <v>1</v>
      </c>
      <c r="D82" s="5">
        <f t="shared" si="9"/>
        <v>1</v>
      </c>
      <c r="E82" s="6"/>
      <c r="F82" s="6">
        <f t="shared" si="10"/>
        <v>0</v>
      </c>
      <c r="G82" s="6">
        <f t="shared" si="11"/>
        <v>0</v>
      </c>
    </row>
    <row r="83" spans="1:7" ht="12.75">
      <c r="A83" s="4">
        <v>0</v>
      </c>
      <c r="B83" s="4">
        <v>8</v>
      </c>
      <c r="C83" s="5">
        <v>1</v>
      </c>
      <c r="D83" s="5">
        <f t="shared" si="9"/>
        <v>1</v>
      </c>
      <c r="E83" s="6"/>
      <c r="F83" s="6">
        <f t="shared" si="10"/>
        <v>0</v>
      </c>
      <c r="G83" s="6">
        <f t="shared" si="11"/>
        <v>0</v>
      </c>
    </row>
    <row r="84" spans="1:7" ht="12.75">
      <c r="A84" s="1">
        <v>0</v>
      </c>
      <c r="B84" s="4">
        <v>9</v>
      </c>
      <c r="C84" s="5">
        <v>1</v>
      </c>
      <c r="D84" s="5">
        <f t="shared" si="9"/>
        <v>1</v>
      </c>
      <c r="E84" s="6"/>
      <c r="F84" s="6">
        <f t="shared" si="10"/>
        <v>0</v>
      </c>
      <c r="G84" s="6">
        <f t="shared" si="11"/>
        <v>0</v>
      </c>
    </row>
    <row r="85" spans="1:7" ht="12.75">
      <c r="A85" s="4">
        <v>0</v>
      </c>
      <c r="B85" s="1">
        <v>10</v>
      </c>
      <c r="C85" s="5">
        <v>1</v>
      </c>
      <c r="D85" s="5">
        <f t="shared" si="9"/>
        <v>1</v>
      </c>
      <c r="E85" s="6"/>
      <c r="F85" s="6">
        <f t="shared" si="10"/>
        <v>0</v>
      </c>
      <c r="G85" s="6">
        <f t="shared" si="11"/>
        <v>0</v>
      </c>
    </row>
    <row r="86" spans="1:7" ht="12.75">
      <c r="A86" s="1">
        <v>0</v>
      </c>
      <c r="B86" s="4">
        <v>11</v>
      </c>
      <c r="C86" s="5">
        <v>1</v>
      </c>
      <c r="D86" s="5">
        <f t="shared" si="9"/>
        <v>1</v>
      </c>
      <c r="E86" s="6"/>
      <c r="F86" s="6">
        <f t="shared" si="10"/>
        <v>0</v>
      </c>
      <c r="G86" s="6">
        <f t="shared" si="11"/>
        <v>0</v>
      </c>
    </row>
    <row r="87" spans="1:7" ht="12.75">
      <c r="A87" s="4">
        <v>1</v>
      </c>
      <c r="B87" s="4">
        <v>0</v>
      </c>
      <c r="C87" s="5">
        <v>1</v>
      </c>
      <c r="D87" s="5">
        <f t="shared" si="9"/>
        <v>1</v>
      </c>
      <c r="E87" s="6">
        <v>0.011000000000000001</v>
      </c>
      <c r="F87" s="6">
        <f t="shared" si="10"/>
        <v>0</v>
      </c>
      <c r="G87" s="6">
        <f t="shared" si="11"/>
        <v>0</v>
      </c>
    </row>
    <row r="88" spans="1:7" ht="12.75">
      <c r="A88" s="1">
        <v>1</v>
      </c>
      <c r="B88" s="1">
        <v>1</v>
      </c>
      <c r="C88" s="5">
        <v>1</v>
      </c>
      <c r="D88" s="5">
        <f t="shared" si="9"/>
        <v>1</v>
      </c>
      <c r="E88" s="6"/>
      <c r="F88" s="6">
        <f t="shared" si="10"/>
        <v>0</v>
      </c>
      <c r="G88" s="6">
        <f t="shared" si="11"/>
        <v>0</v>
      </c>
    </row>
    <row r="89" spans="1:7" ht="12.75">
      <c r="A89" s="4">
        <v>1</v>
      </c>
      <c r="B89" s="4">
        <v>2</v>
      </c>
      <c r="C89" s="5">
        <v>1</v>
      </c>
      <c r="D89" s="5">
        <f t="shared" si="9"/>
        <v>1</v>
      </c>
      <c r="E89" s="6"/>
      <c r="F89" s="6">
        <f t="shared" si="10"/>
        <v>0</v>
      </c>
      <c r="G89" s="6">
        <f t="shared" si="11"/>
        <v>0</v>
      </c>
    </row>
    <row r="90" spans="1:7" ht="12.75">
      <c r="A90" s="1">
        <v>1</v>
      </c>
      <c r="B90" s="4">
        <v>3</v>
      </c>
      <c r="C90" s="5">
        <v>1</v>
      </c>
      <c r="D90" s="5">
        <f t="shared" si="9"/>
        <v>1</v>
      </c>
      <c r="E90" s="6"/>
      <c r="F90" s="6">
        <f t="shared" si="10"/>
        <v>0</v>
      </c>
      <c r="G90" s="6">
        <f t="shared" si="11"/>
        <v>0</v>
      </c>
    </row>
    <row r="91" spans="1:7" ht="12.75">
      <c r="A91" s="4">
        <v>1</v>
      </c>
      <c r="B91" s="1">
        <v>4</v>
      </c>
      <c r="C91" s="5">
        <v>1</v>
      </c>
      <c r="D91" s="5">
        <f t="shared" si="9"/>
        <v>1</v>
      </c>
      <c r="E91" s="6"/>
      <c r="F91" s="6">
        <f t="shared" si="10"/>
        <v>0</v>
      </c>
      <c r="G91" s="6">
        <f t="shared" si="11"/>
        <v>0</v>
      </c>
    </row>
    <row r="92" spans="1:7" ht="12.75">
      <c r="A92" s="1">
        <v>1</v>
      </c>
      <c r="B92" s="4">
        <v>5</v>
      </c>
      <c r="C92" s="5">
        <v>1</v>
      </c>
      <c r="D92" s="5">
        <f t="shared" si="9"/>
        <v>1</v>
      </c>
      <c r="E92" s="6"/>
      <c r="F92" s="6">
        <f t="shared" si="10"/>
        <v>0</v>
      </c>
      <c r="G92" s="6">
        <f t="shared" si="11"/>
        <v>0</v>
      </c>
    </row>
    <row r="93" spans="1:8" ht="12.75">
      <c r="A93" s="4">
        <v>1</v>
      </c>
      <c r="B93" s="4">
        <v>6</v>
      </c>
      <c r="C93" s="5">
        <f>C75*(1+E75)*(1+E87*B93/12)*((1+G72)^(A93+B93/12))</f>
        <v>1.04392709325153</v>
      </c>
      <c r="D93" s="5">
        <f t="shared" si="9"/>
        <v>1.038436206595089</v>
      </c>
      <c r="E93" s="6"/>
      <c r="F93" s="6">
        <f t="shared" si="10"/>
        <v>0.02907441152833612</v>
      </c>
      <c r="G93" s="6">
        <f t="shared" si="11"/>
        <v>0.025462731437109865</v>
      </c>
      <c r="H93" s="6">
        <f>+G93-G70</f>
        <v>6.52245034511445E-05</v>
      </c>
    </row>
  </sheetData>
  <sheetProtection selectLockedCells="1" selectUnlockedCells="1"/>
  <mergeCells count="4">
    <mergeCell ref="A1:D1"/>
    <mergeCell ref="A25:D25"/>
    <mergeCell ref="A49:D49"/>
    <mergeCell ref="A72:D7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dcterms:modified xsi:type="dcterms:W3CDTF">2012-01-21T15:17:50Z</dcterms:modified>
  <cp:category/>
  <cp:version/>
  <cp:contentType/>
  <cp:contentStatus/>
</cp:coreProperties>
</file>