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148" windowHeight="6552" activeTab="0"/>
  </bookViews>
  <sheets>
    <sheet name="4You" sheetId="1" r:id="rId1"/>
  </sheets>
  <definedNames>
    <definedName name="_Fill" hidden="1">'4You'!$C$10:$C$365</definedName>
    <definedName name="ICS">'4You'!$F$5</definedName>
    <definedName name="MTAEG">'4You'!$D$6</definedName>
    <definedName name="TAEG">'4You'!$D$5</definedName>
  </definedNames>
  <calcPr fullCalcOnLoad="1"/>
</workbook>
</file>

<file path=xl/sharedStrings.xml><?xml version="1.0" encoding="utf-8"?>
<sst xmlns="http://schemas.openxmlformats.org/spreadsheetml/2006/main" count="17" uniqueCount="16">
  <si>
    <t>deb.residuo</t>
  </si>
  <si>
    <t>rata</t>
  </si>
  <si>
    <t>Spazio Euro.NM</t>
  </si>
  <si>
    <t>in lire 000</t>
  </si>
  <si>
    <t>debito</t>
  </si>
  <si>
    <t>obbligazione</t>
  </si>
  <si>
    <t>fondo comune</t>
  </si>
  <si>
    <t>tasso annuo</t>
  </si>
  <si>
    <t>f.mont.annuo</t>
  </si>
  <si>
    <t>f.mont.mens.</t>
  </si>
  <si>
    <t>prestito</t>
  </si>
  <si>
    <t>Rep. Italy 20.2.2031</t>
  </si>
  <si>
    <t>tasso</t>
  </si>
  <si>
    <t>IRS</t>
  </si>
  <si>
    <t>Un esempio di piano finanziario "4 You" della Banca 121 del gruppo del Monte dei Paschi di Siena</t>
  </si>
  <si>
    <t>euro nomin.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</si>
</sst>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dd/mm/yy_)"/>
    <numFmt numFmtId="166" formatCode="0.000_)"/>
    <numFmt numFmtId="167" formatCode="0.0%"/>
    <numFmt numFmtId="168" formatCode="0.000"/>
    <numFmt numFmtId="169" formatCode="0.0000"/>
  </numFmts>
  <fonts count="4">
    <font>
      <sz val="10"/>
      <name val="Courier"/>
      <family val="0"/>
    </font>
    <font>
      <sz val="10"/>
      <name val="Arial"/>
      <family val="0"/>
    </font>
    <font>
      <sz val="10"/>
      <name val="Verdana"/>
      <family val="2"/>
    </font>
    <font>
      <b/>
      <sz val="14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78"/>
  <sheetViews>
    <sheetView showGridLines="0" tabSelected="1" workbookViewId="0" topLeftCell="A1">
      <selection activeCell="B9" sqref="B9"/>
    </sheetView>
  </sheetViews>
  <sheetFormatPr defaultColWidth="9.75390625" defaultRowHeight="12.75"/>
  <cols>
    <col min="1" max="1" width="10.75390625" style="0" customWidth="1"/>
    <col min="2" max="2" width="11.75390625" style="0" customWidth="1"/>
    <col min="3" max="3" width="5.75390625" style="0" customWidth="1"/>
    <col min="4" max="4" width="10.50390625" style="0" customWidth="1"/>
    <col min="5" max="5" width="14.25390625" style="0" customWidth="1"/>
    <col min="6" max="6" width="18.375" style="0" customWidth="1"/>
    <col min="7" max="7" width="8.625" style="0" customWidth="1"/>
    <col min="8" max="8" width="12.875" style="0" customWidth="1"/>
  </cols>
  <sheetData>
    <row r="1" spans="1:20" ht="40.5" customHeight="1">
      <c r="A1" s="15" t="s">
        <v>14</v>
      </c>
      <c r="B1" s="16"/>
      <c r="C1" s="16"/>
      <c r="D1" s="16"/>
      <c r="E1" s="16"/>
      <c r="F1" s="16"/>
      <c r="G1" s="16"/>
      <c r="H1" s="1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3" spans="4:6" ht="12">
      <c r="D3" s="13" t="s">
        <v>12</v>
      </c>
      <c r="F3" s="13" t="s">
        <v>12</v>
      </c>
    </row>
    <row r="4" spans="4:7" ht="12">
      <c r="D4" s="13" t="s">
        <v>10</v>
      </c>
      <c r="F4" s="13" t="s">
        <v>13</v>
      </c>
      <c r="G4" s="1"/>
    </row>
    <row r="5" spans="1:9" ht="12">
      <c r="A5" s="1"/>
      <c r="B5" s="1"/>
      <c r="C5" s="1"/>
      <c r="D5" s="2">
        <f>D6-1</f>
        <v>0.07050577366879551</v>
      </c>
      <c r="E5" s="1" t="s">
        <v>7</v>
      </c>
      <c r="F5" s="2">
        <f>4.6%+0%</f>
        <v>0.046</v>
      </c>
      <c r="H5" s="1"/>
      <c r="I5" s="1"/>
    </row>
    <row r="6" spans="1:9" ht="12">
      <c r="A6" s="1" t="s">
        <v>0</v>
      </c>
      <c r="B6" s="1"/>
      <c r="C6" s="1" t="s">
        <v>1</v>
      </c>
      <c r="D6" s="11">
        <v>1.0705057736687955</v>
      </c>
      <c r="E6" s="1" t="s">
        <v>8</v>
      </c>
      <c r="F6" s="1"/>
      <c r="G6" s="1"/>
      <c r="H6" s="1"/>
      <c r="I6" s="1"/>
    </row>
    <row r="7" spans="1:9" ht="12">
      <c r="A7" s="1"/>
      <c r="B7" s="1"/>
      <c r="C7" s="1"/>
      <c r="D7" s="11">
        <f>(1+D5)^(1/12)</f>
        <v>1.00569375</v>
      </c>
      <c r="E7" s="1" t="s">
        <v>9</v>
      </c>
      <c r="F7" s="11">
        <f>(1+ICS)^(1/12)</f>
        <v>1.0037548121811461</v>
      </c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3">
        <f>E9</f>
        <v>91495.82085358497</v>
      </c>
      <c r="B9" s="4">
        <v>37011</v>
      </c>
      <c r="C9" s="1"/>
      <c r="D9" s="1">
        <f>SUM(D10:D367)</f>
        <v>214200</v>
      </c>
      <c r="E9" s="5">
        <f>SUM(E10:E366)</f>
        <v>91495.82085358497</v>
      </c>
      <c r="F9" s="1"/>
      <c r="G9" s="1"/>
      <c r="H9" s="1"/>
      <c r="I9" s="1"/>
    </row>
    <row r="10" spans="1:9" ht="12">
      <c r="A10" s="3">
        <f aca="true" t="shared" si="0" ref="A10:A34">A9*MTAEG^(1/12)-D10</f>
        <v>91416.77518357008</v>
      </c>
      <c r="B10" s="4">
        <v>37042</v>
      </c>
      <c r="C10" s="1">
        <v>1</v>
      </c>
      <c r="D10" s="1">
        <v>600</v>
      </c>
      <c r="E10" s="5">
        <f aca="true" t="shared" si="1" ref="E10:E73">D10*MTAEG^(-C10/12)</f>
        <v>596.603091149766</v>
      </c>
      <c r="F10" s="1"/>
      <c r="G10" s="1"/>
      <c r="H10" s="1"/>
      <c r="I10" s="1"/>
    </row>
    <row r="11" spans="1:9" ht="12">
      <c r="A11" s="3">
        <f t="shared" si="0"/>
        <v>91337.27944727153</v>
      </c>
      <c r="B11" s="4">
        <v>37072</v>
      </c>
      <c r="C11" s="1">
        <v>2</v>
      </c>
      <c r="D11" s="1">
        <v>600</v>
      </c>
      <c r="E11" s="5">
        <f t="shared" si="1"/>
        <v>593.2254139490934</v>
      </c>
      <c r="F11" s="1"/>
      <c r="G11" s="1"/>
      <c r="H11" s="1"/>
      <c r="I11" s="1"/>
    </row>
    <row r="12" spans="1:9" ht="12">
      <c r="A12" s="3">
        <f t="shared" si="0"/>
        <v>91257.33108212444</v>
      </c>
      <c r="B12" s="4">
        <v>37103</v>
      </c>
      <c r="C12" s="1">
        <v>3</v>
      </c>
      <c r="D12" s="1">
        <v>600</v>
      </c>
      <c r="E12" s="5">
        <f t="shared" si="1"/>
        <v>589.8668595177144</v>
      </c>
      <c r="F12" s="1" t="s">
        <v>4</v>
      </c>
      <c r="G12" s="1"/>
      <c r="H12" s="6">
        <f>-F34</f>
        <v>-113749.52466073113</v>
      </c>
      <c r="I12" s="1"/>
    </row>
    <row r="13" spans="1:9" ht="12">
      <c r="A13" s="3">
        <f t="shared" si="0"/>
        <v>91176.92751097328</v>
      </c>
      <c r="B13" s="4">
        <v>37134</v>
      </c>
      <c r="C13" s="1">
        <v>4</v>
      </c>
      <c r="D13" s="1">
        <v>600</v>
      </c>
      <c r="E13" s="5">
        <f t="shared" si="1"/>
        <v>586.5273195917887</v>
      </c>
      <c r="F13" s="1" t="s">
        <v>5</v>
      </c>
      <c r="G13" s="1"/>
      <c r="H13" s="6">
        <f>+H20</f>
        <v>66312.34578234576</v>
      </c>
      <c r="I13" s="1"/>
    </row>
    <row r="14" spans="1:9" ht="12">
      <c r="A14" s="3">
        <f t="shared" si="0"/>
        <v>91096.0661419889</v>
      </c>
      <c r="B14" s="4">
        <v>37164</v>
      </c>
      <c r="C14" s="1">
        <v>5</v>
      </c>
      <c r="D14" s="1">
        <v>600</v>
      </c>
      <c r="E14" s="5">
        <f t="shared" si="1"/>
        <v>583.206686520413</v>
      </c>
      <c r="F14" s="1" t="s">
        <v>6</v>
      </c>
      <c r="G14" s="1"/>
      <c r="H14" s="6">
        <f>+H24</f>
        <v>13146.716921985817</v>
      </c>
      <c r="I14" s="1"/>
    </row>
    <row r="15" spans="1:9" ht="12">
      <c r="A15" s="3">
        <f t="shared" si="0"/>
        <v>91014.74436858484</v>
      </c>
      <c r="B15" s="4">
        <v>37195</v>
      </c>
      <c r="C15" s="1">
        <v>6</v>
      </c>
      <c r="D15" s="1">
        <v>600</v>
      </c>
      <c r="E15" s="5">
        <f t="shared" si="1"/>
        <v>579.9048532621516</v>
      </c>
      <c r="F15" s="1"/>
      <c r="G15" s="1"/>
      <c r="H15" s="6">
        <f>+H12+H13+H14</f>
        <v>-34290.46195639955</v>
      </c>
      <c r="I15" s="7">
        <f>+H15/F28-1</f>
        <v>-3.2860307970933036</v>
      </c>
    </row>
    <row r="16" spans="1:9" ht="12">
      <c r="A16" s="3">
        <f t="shared" si="0"/>
        <v>90932.95956933347</v>
      </c>
      <c r="B16" s="4">
        <v>37225</v>
      </c>
      <c r="C16" s="1">
        <v>7</v>
      </c>
      <c r="D16" s="1">
        <v>600</v>
      </c>
      <c r="E16" s="5">
        <f t="shared" si="1"/>
        <v>576.6217133815852</v>
      </c>
      <c r="F16" s="1"/>
      <c r="G16" s="1"/>
      <c r="H16" s="1"/>
      <c r="I16" s="1"/>
    </row>
    <row r="17" spans="1:9" ht="12">
      <c r="A17" s="3">
        <f t="shared" si="0"/>
        <v>90850.70910788137</v>
      </c>
      <c r="B17" s="4">
        <v>37256</v>
      </c>
      <c r="C17" s="1">
        <v>8</v>
      </c>
      <c r="D17" s="1">
        <v>600</v>
      </c>
      <c r="E17" s="5">
        <f t="shared" si="1"/>
        <v>573.3571610458802</v>
      </c>
      <c r="F17" s="1" t="s">
        <v>11</v>
      </c>
      <c r="G17" s="1"/>
      <c r="H17" s="1" t="s">
        <v>3</v>
      </c>
      <c r="I17" s="1" t="s">
        <v>15</v>
      </c>
    </row>
    <row r="18" spans="1:6" ht="12">
      <c r="A18" s="3">
        <f t="shared" si="0"/>
        <v>90767.99033286437</v>
      </c>
      <c r="B18" s="4">
        <v>37287</v>
      </c>
      <c r="C18" s="1">
        <v>9</v>
      </c>
      <c r="D18" s="1">
        <v>600</v>
      </c>
      <c r="E18" s="5">
        <f t="shared" si="1"/>
        <v>570.1110910213773</v>
      </c>
      <c r="F18" s="4">
        <v>47899</v>
      </c>
    </row>
    <row r="19" spans="1:9" ht="12">
      <c r="A19" s="3">
        <f t="shared" si="0"/>
        <v>90684.80057782213</v>
      </c>
      <c r="B19" s="4">
        <v>37315</v>
      </c>
      <c r="C19" s="1">
        <v>10</v>
      </c>
      <c r="D19" s="1">
        <v>600</v>
      </c>
      <c r="E19" s="5">
        <f t="shared" si="1"/>
        <v>566.883398670199</v>
      </c>
      <c r="F19" s="8">
        <f>+F23</f>
        <v>37011</v>
      </c>
      <c r="G19" s="9">
        <v>22.39203</v>
      </c>
      <c r="H19" s="1">
        <f>+I19*1.93627/100*G19</f>
        <v>55496.980387968</v>
      </c>
      <c r="I19" s="1">
        <v>128000</v>
      </c>
    </row>
    <row r="20" spans="1:9" ht="12">
      <c r="A20" s="3">
        <f t="shared" si="0"/>
        <v>90601.1371611121</v>
      </c>
      <c r="B20" s="4">
        <v>37346</v>
      </c>
      <c r="C20" s="1">
        <v>11</v>
      </c>
      <c r="D20" s="1">
        <v>600</v>
      </c>
      <c r="E20" s="5">
        <f t="shared" si="1"/>
        <v>563.6739799468764</v>
      </c>
      <c r="F20" s="8">
        <f>+F24</f>
        <v>37772</v>
      </c>
      <c r="G20" s="9">
        <f>1.0487^((+F20-F18)/365.25)*100</f>
        <v>26.755834745390683</v>
      </c>
      <c r="H20" s="1">
        <f>H19/G19*G20</f>
        <v>66312.34578234576</v>
      </c>
      <c r="I20" s="1"/>
    </row>
    <row r="21" spans="1:9" ht="12">
      <c r="A21" s="3">
        <f t="shared" si="0"/>
        <v>90516.99738582318</v>
      </c>
      <c r="B21" s="4">
        <v>37376</v>
      </c>
      <c r="C21" s="1">
        <v>12</v>
      </c>
      <c r="D21" s="1">
        <v>600</v>
      </c>
      <c r="E21" s="5">
        <f t="shared" si="1"/>
        <v>560.4827313949961</v>
      </c>
      <c r="F21" s="1"/>
      <c r="G21" s="12"/>
      <c r="H21" s="1"/>
      <c r="I21" s="1"/>
    </row>
    <row r="22" spans="1:9" ht="12">
      <c r="A22" s="3">
        <f t="shared" si="0"/>
        <v>90432.37853968873</v>
      </c>
      <c r="B22" s="4">
        <v>37407</v>
      </c>
      <c r="C22" s="1">
        <v>13</v>
      </c>
      <c r="D22" s="1">
        <v>600</v>
      </c>
      <c r="E22" s="5">
        <f t="shared" si="1"/>
        <v>557.3095501438645</v>
      </c>
      <c r="F22" s="1" t="s">
        <v>2</v>
      </c>
      <c r="G22" s="1"/>
      <c r="H22" s="1"/>
      <c r="I22" s="1"/>
    </row>
    <row r="23" spans="1:9" ht="12">
      <c r="A23" s="3">
        <f t="shared" si="0"/>
        <v>90347.27789499909</v>
      </c>
      <c r="B23" s="4">
        <v>37437</v>
      </c>
      <c r="C23" s="1">
        <v>14</v>
      </c>
      <c r="D23" s="1">
        <v>600</v>
      </c>
      <c r="E23" s="5">
        <f t="shared" si="1"/>
        <v>554.1543339051917</v>
      </c>
      <c r="F23" s="8">
        <f>+B9</f>
        <v>37011</v>
      </c>
      <c r="G23" s="9">
        <v>3.102</v>
      </c>
      <c r="H23" s="1">
        <v>35993.924</v>
      </c>
      <c r="I23" s="1"/>
    </row>
    <row r="24" spans="1:9" ht="12">
      <c r="A24" s="3">
        <f t="shared" si="0"/>
        <v>90261.69270851374</v>
      </c>
      <c r="B24" s="4">
        <v>37468</v>
      </c>
      <c r="C24" s="1">
        <v>15</v>
      </c>
      <c r="D24" s="1">
        <v>600</v>
      </c>
      <c r="E24" s="5">
        <f t="shared" si="1"/>
        <v>551.016980969795</v>
      </c>
      <c r="F24" s="8">
        <f>+B34</f>
        <v>37772</v>
      </c>
      <c r="G24" s="9">
        <v>1.133</v>
      </c>
      <c r="H24" s="1">
        <f>H23/G23*G24</f>
        <v>13146.716921985817</v>
      </c>
      <c r="I24" s="1"/>
    </row>
    <row r="25" spans="1:9" ht="12">
      <c r="A25" s="3">
        <f t="shared" si="0"/>
        <v>90175.62022137285</v>
      </c>
      <c r="B25" s="4">
        <v>37499</v>
      </c>
      <c r="C25" s="1">
        <v>16</v>
      </c>
      <c r="D25" s="1">
        <v>600</v>
      </c>
      <c r="E25" s="5">
        <f t="shared" si="1"/>
        <v>547.8973902043192</v>
      </c>
      <c r="F25" s="1"/>
      <c r="G25" s="1"/>
      <c r="H25" s="1"/>
      <c r="I25" s="1"/>
    </row>
    <row r="26" spans="1:9" ht="12">
      <c r="A26" s="3">
        <f t="shared" si="0"/>
        <v>90089.05765900831</v>
      </c>
      <c r="B26" s="4">
        <v>37529</v>
      </c>
      <c r="C26" s="1">
        <v>17</v>
      </c>
      <c r="D26" s="1">
        <v>600</v>
      </c>
      <c r="E26" s="5">
        <f t="shared" si="1"/>
        <v>544.7954610479773</v>
      </c>
      <c r="F26" s="1"/>
      <c r="G26" s="1"/>
      <c r="H26" s="1"/>
      <c r="I26" s="1"/>
    </row>
    <row r="27" spans="1:9" ht="12">
      <c r="A27" s="3">
        <f t="shared" si="0"/>
        <v>90002.00223105428</v>
      </c>
      <c r="B27" s="4">
        <v>37560</v>
      </c>
      <c r="C27" s="1">
        <v>18</v>
      </c>
      <c r="D27" s="1">
        <v>600</v>
      </c>
      <c r="E27" s="5">
        <f t="shared" si="1"/>
        <v>541.7110935093086</v>
      </c>
      <c r="F27" s="1"/>
      <c r="G27" s="1"/>
      <c r="H27" s="1"/>
      <c r="I27" s="1"/>
    </row>
    <row r="28" spans="1:9" ht="12">
      <c r="A28" s="3">
        <f t="shared" si="0"/>
        <v>89914.45113125736</v>
      </c>
      <c r="B28" s="4">
        <v>37590</v>
      </c>
      <c r="C28" s="1">
        <v>19</v>
      </c>
      <c r="D28" s="1">
        <v>600</v>
      </c>
      <c r="E28" s="5">
        <f t="shared" si="1"/>
        <v>538.6441881629559</v>
      </c>
      <c r="F28" s="1">
        <f>+SUM(D10:D34)</f>
        <v>15000</v>
      </c>
      <c r="G28" s="1"/>
      <c r="H28" s="1"/>
      <c r="I28" s="1"/>
    </row>
    <row r="29" spans="1:9" ht="12">
      <c r="A29" s="3">
        <f t="shared" si="0"/>
        <v>89826.40153738596</v>
      </c>
      <c r="B29" s="4">
        <v>37621</v>
      </c>
      <c r="C29" s="1">
        <v>20</v>
      </c>
      <c r="D29" s="1">
        <v>600</v>
      </c>
      <c r="E29" s="5">
        <f t="shared" si="1"/>
        <v>535.5946461464594</v>
      </c>
      <c r="F29" s="1"/>
      <c r="G29" s="1"/>
      <c r="H29" s="1"/>
      <c r="I29" s="1"/>
    </row>
    <row r="30" spans="1:9" ht="12">
      <c r="A30" s="3">
        <f t="shared" si="0"/>
        <v>89737.85061113945</v>
      </c>
      <c r="B30" s="4">
        <f aca="true" t="shared" si="2" ref="B30:B42">B18+365</f>
        <v>37652</v>
      </c>
      <c r="C30" s="1">
        <v>21</v>
      </c>
      <c r="D30" s="1">
        <v>600</v>
      </c>
      <c r="E30" s="5">
        <f t="shared" si="1"/>
        <v>532.5623691570713</v>
      </c>
      <c r="F30" s="1"/>
      <c r="G30" s="1"/>
      <c r="H30" s="1"/>
      <c r="I30" s="1"/>
    </row>
    <row r="31" spans="1:9" ht="12">
      <c r="A31" s="3">
        <f t="shared" si="0"/>
        <v>89648.79549805663</v>
      </c>
      <c r="B31" s="4">
        <f t="shared" si="2"/>
        <v>37680</v>
      </c>
      <c r="C31" s="1">
        <v>22</v>
      </c>
      <c r="D31" s="1">
        <v>600</v>
      </c>
      <c r="E31" s="5">
        <f t="shared" si="1"/>
        <v>529.5472594485859</v>
      </c>
      <c r="F31" s="1"/>
      <c r="G31" s="1"/>
      <c r="H31" s="1"/>
      <c r="I31" s="1"/>
    </row>
    <row r="32" spans="1:9" ht="12">
      <c r="A32" s="3">
        <f t="shared" si="0"/>
        <v>89559.23332742369</v>
      </c>
      <c r="B32" s="4">
        <f t="shared" si="2"/>
        <v>37711</v>
      </c>
      <c r="C32" s="1">
        <v>23</v>
      </c>
      <c r="D32" s="1">
        <v>600</v>
      </c>
      <c r="E32" s="5">
        <f t="shared" si="1"/>
        <v>526.5492198281892</v>
      </c>
      <c r="F32" s="1"/>
      <c r="G32" s="1"/>
      <c r="H32" s="1"/>
      <c r="I32" s="1"/>
    </row>
    <row r="33" spans="1:9" ht="12">
      <c r="A33" s="3">
        <f t="shared" si="0"/>
        <v>89469.16121218172</v>
      </c>
      <c r="B33" s="4">
        <f t="shared" si="2"/>
        <v>37741</v>
      </c>
      <c r="C33" s="1">
        <v>24</v>
      </c>
      <c r="D33" s="1">
        <v>600</v>
      </c>
      <c r="E33" s="5">
        <f t="shared" si="1"/>
        <v>523.5681536533256</v>
      </c>
      <c r="F33" s="1"/>
      <c r="G33" s="1"/>
      <c r="H33" s="1"/>
      <c r="I33" s="1"/>
    </row>
    <row r="34" spans="1:9" ht="12">
      <c r="A34" s="3">
        <f t="shared" si="0"/>
        <v>89378.57624883357</v>
      </c>
      <c r="B34" s="4">
        <f t="shared" si="2"/>
        <v>37772</v>
      </c>
      <c r="C34" s="1">
        <v>25</v>
      </c>
      <c r="D34" s="1">
        <v>600</v>
      </c>
      <c r="E34" s="5">
        <f t="shared" si="1"/>
        <v>520.6039648285828</v>
      </c>
      <c r="F34" s="5">
        <f>SUM(F35:F$366)</f>
        <v>113749.52466073113</v>
      </c>
      <c r="G34" s="10">
        <f>F34/A34</f>
        <v>1.2726710296217725</v>
      </c>
      <c r="H34" s="1">
        <f>F34-A34</f>
        <v>24370.948411897552</v>
      </c>
      <c r="I34" s="1"/>
    </row>
    <row r="35" spans="1:9" ht="12">
      <c r="A35" s="1"/>
      <c r="B35" s="4">
        <f t="shared" si="2"/>
        <v>37802</v>
      </c>
      <c r="C35" s="1">
        <v>26</v>
      </c>
      <c r="D35" s="1">
        <v>600</v>
      </c>
      <c r="E35" s="5">
        <f t="shared" si="1"/>
        <v>517.6565578025943</v>
      </c>
      <c r="F35" s="5">
        <f aca="true" t="shared" si="3" ref="F35:F98">D35*(1+ICS)^-((+C35-25)/12)</f>
        <v>597.7555402162484</v>
      </c>
      <c r="G35" s="5"/>
      <c r="H35" s="1"/>
      <c r="I35" s="1"/>
    </row>
    <row r="36" spans="1:9" ht="12">
      <c r="A36" s="1"/>
      <c r="B36" s="4">
        <f t="shared" si="2"/>
        <v>37833</v>
      </c>
      <c r="C36" s="1">
        <v>27</v>
      </c>
      <c r="D36" s="1">
        <v>600</v>
      </c>
      <c r="E36" s="5">
        <f t="shared" si="1"/>
        <v>514.7258375649589</v>
      </c>
      <c r="F36" s="5">
        <f t="shared" si="3"/>
        <v>595.5194764320315</v>
      </c>
      <c r="G36" s="5"/>
      <c r="H36" s="1"/>
      <c r="I36" s="1"/>
    </row>
    <row r="37" spans="1:9" ht="12">
      <c r="A37" s="1"/>
      <c r="B37" s="4">
        <f t="shared" si="2"/>
        <v>37864</v>
      </c>
      <c r="C37" s="1">
        <v>28</v>
      </c>
      <c r="D37" s="1">
        <v>600</v>
      </c>
      <c r="E37" s="5">
        <f t="shared" si="1"/>
        <v>511.811709643178</v>
      </c>
      <c r="F37" s="5">
        <f t="shared" si="3"/>
        <v>593.2917772398774</v>
      </c>
      <c r="G37" s="5"/>
      <c r="H37" s="1"/>
      <c r="I37" s="1"/>
    </row>
    <row r="38" spans="1:9" ht="12">
      <c r="A38" s="1"/>
      <c r="B38" s="4">
        <f t="shared" si="2"/>
        <v>37894</v>
      </c>
      <c r="C38" s="1">
        <v>29</v>
      </c>
      <c r="D38" s="1">
        <v>600</v>
      </c>
      <c r="E38" s="5">
        <f t="shared" si="1"/>
        <v>508.9140800996108</v>
      </c>
      <c r="F38" s="5">
        <f t="shared" si="3"/>
        <v>591.0724113498018</v>
      </c>
      <c r="G38" s="5"/>
      <c r="H38" s="1"/>
      <c r="I38" s="1"/>
    </row>
    <row r="39" spans="1:9" ht="12">
      <c r="A39" s="1"/>
      <c r="B39" s="4">
        <f t="shared" si="2"/>
        <v>37925</v>
      </c>
      <c r="C39" s="1">
        <v>30</v>
      </c>
      <c r="D39" s="1">
        <v>600</v>
      </c>
      <c r="E39" s="5">
        <f t="shared" si="1"/>
        <v>506.03285552844574</v>
      </c>
      <c r="F39" s="5">
        <f t="shared" si="3"/>
        <v>588.861347588869</v>
      </c>
      <c r="G39" s="5"/>
      <c r="H39" s="1"/>
      <c r="I39" s="1"/>
    </row>
    <row r="40" spans="1:9" ht="12">
      <c r="A40" s="1"/>
      <c r="B40" s="4">
        <f t="shared" si="2"/>
        <v>37955</v>
      </c>
      <c r="C40" s="1">
        <v>31</v>
      </c>
      <c r="D40" s="1">
        <v>600</v>
      </c>
      <c r="E40" s="5">
        <f t="shared" si="1"/>
        <v>503.1679430526895</v>
      </c>
      <c r="F40" s="5">
        <f t="shared" si="3"/>
        <v>586.658554900754</v>
      </c>
      <c r="G40" s="5"/>
      <c r="H40" s="1"/>
      <c r="I40" s="1"/>
    </row>
    <row r="41" spans="1:9" ht="12">
      <c r="A41" s="1"/>
      <c r="B41" s="4">
        <f t="shared" si="2"/>
        <v>37986</v>
      </c>
      <c r="C41" s="1">
        <v>32</v>
      </c>
      <c r="D41" s="1">
        <v>600</v>
      </c>
      <c r="E41" s="5">
        <f t="shared" si="1"/>
        <v>500.3192503211733</v>
      </c>
      <c r="F41" s="5">
        <f t="shared" si="3"/>
        <v>584.4640023453063</v>
      </c>
      <c r="G41" s="5"/>
      <c r="H41" s="1"/>
      <c r="I41" s="1"/>
    </row>
    <row r="42" spans="1:9" ht="12">
      <c r="A42" s="1"/>
      <c r="B42" s="4">
        <f t="shared" si="2"/>
        <v>38017</v>
      </c>
      <c r="C42" s="1">
        <v>33</v>
      </c>
      <c r="D42" s="1">
        <v>600</v>
      </c>
      <c r="E42" s="5">
        <f t="shared" si="1"/>
        <v>497.48668550557596</v>
      </c>
      <c r="F42" s="5">
        <f t="shared" si="3"/>
        <v>582.2776590981155</v>
      </c>
      <c r="G42" s="5"/>
      <c r="H42" s="1"/>
      <c r="I42" s="1"/>
    </row>
    <row r="43" spans="1:9" ht="12">
      <c r="A43" s="1"/>
      <c r="B43" s="4">
        <f aca="true" t="shared" si="4" ref="B43:B54">B31+366</f>
        <v>38046</v>
      </c>
      <c r="C43" s="1">
        <v>34</v>
      </c>
      <c r="D43" s="1">
        <v>600</v>
      </c>
      <c r="E43" s="5">
        <f t="shared" si="1"/>
        <v>494.67015729746345</v>
      </c>
      <c r="F43" s="5">
        <f t="shared" si="3"/>
        <v>580.0994944500775</v>
      </c>
      <c r="G43" s="5"/>
      <c r="H43" s="1"/>
      <c r="I43" s="1"/>
    </row>
    <row r="44" spans="1:9" ht="12">
      <c r="A44" s="1"/>
      <c r="B44" s="4">
        <f t="shared" si="4"/>
        <v>38077</v>
      </c>
      <c r="C44" s="1">
        <v>35</v>
      </c>
      <c r="D44" s="1">
        <v>600</v>
      </c>
      <c r="E44" s="5">
        <f t="shared" si="1"/>
        <v>491.86957490534616</v>
      </c>
      <c r="F44" s="5">
        <f t="shared" si="3"/>
        <v>577.9294778069644</v>
      </c>
      <c r="G44" s="5"/>
      <c r="H44" s="1"/>
      <c r="I44" s="1"/>
    </row>
    <row r="45" spans="1:9" ht="12">
      <c r="A45" s="1"/>
      <c r="B45" s="4">
        <f t="shared" si="4"/>
        <v>38107</v>
      </c>
      <c r="C45" s="1">
        <v>36</v>
      </c>
      <c r="D45" s="1">
        <v>600</v>
      </c>
      <c r="E45" s="5">
        <f t="shared" si="1"/>
        <v>489.08484805175146</v>
      </c>
      <c r="F45" s="5">
        <f t="shared" si="3"/>
        <v>575.7675786889939</v>
      </c>
      <c r="G45" s="5"/>
      <c r="H45" s="1"/>
      <c r="I45" s="1"/>
    </row>
    <row r="46" spans="1:9" ht="12">
      <c r="A46" s="1"/>
      <c r="B46" s="4">
        <f t="shared" si="4"/>
        <v>38138</v>
      </c>
      <c r="C46" s="1">
        <v>37</v>
      </c>
      <c r="D46" s="1">
        <v>600</v>
      </c>
      <c r="E46" s="5">
        <f t="shared" si="1"/>
        <v>486.3158869703143</v>
      </c>
      <c r="F46" s="5">
        <f t="shared" si="3"/>
        <v>573.6137667304015</v>
      </c>
      <c r="G46" s="5"/>
      <c r="H46" s="1"/>
      <c r="I46" s="1"/>
    </row>
    <row r="47" spans="1:9" ht="12">
      <c r="A47" s="1"/>
      <c r="B47" s="4">
        <f t="shared" si="4"/>
        <v>38168</v>
      </c>
      <c r="C47" s="1">
        <v>38</v>
      </c>
      <c r="D47" s="1">
        <v>600</v>
      </c>
      <c r="E47" s="5">
        <f t="shared" si="1"/>
        <v>483.5626024028829</v>
      </c>
      <c r="F47" s="5">
        <f t="shared" si="3"/>
        <v>571.4680116790137</v>
      </c>
      <c r="G47" s="5"/>
      <c r="H47" s="1"/>
      <c r="I47" s="1"/>
    </row>
    <row r="48" spans="1:9" ht="12">
      <c r="A48" s="1"/>
      <c r="B48" s="4">
        <f t="shared" si="4"/>
        <v>38199</v>
      </c>
      <c r="C48" s="1">
        <v>39</v>
      </c>
      <c r="D48" s="1">
        <v>600</v>
      </c>
      <c r="E48" s="5">
        <f t="shared" si="1"/>
        <v>480.824905596642</v>
      </c>
      <c r="F48" s="5">
        <f t="shared" si="3"/>
        <v>569.3302833958237</v>
      </c>
      <c r="G48" s="5"/>
      <c r="H48" s="1"/>
      <c r="I48" s="1"/>
    </row>
    <row r="49" spans="1:9" ht="12">
      <c r="A49" s="1"/>
      <c r="B49" s="4">
        <f t="shared" si="4"/>
        <v>38230</v>
      </c>
      <c r="C49" s="1">
        <v>40</v>
      </c>
      <c r="D49" s="1">
        <v>600</v>
      </c>
      <c r="E49" s="5">
        <f t="shared" si="1"/>
        <v>478.1027083012517</v>
      </c>
      <c r="F49" s="5">
        <f t="shared" si="3"/>
        <v>567.2005518545674</v>
      </c>
      <c r="G49" s="5"/>
      <c r="H49" s="1"/>
      <c r="I49" s="1"/>
    </row>
    <row r="50" spans="1:9" ht="12">
      <c r="A50" s="1"/>
      <c r="B50" s="4">
        <f t="shared" si="4"/>
        <v>38260</v>
      </c>
      <c r="C50" s="1">
        <v>41</v>
      </c>
      <c r="D50" s="1">
        <v>600</v>
      </c>
      <c r="E50" s="5">
        <f t="shared" si="1"/>
        <v>475.3959227660028</v>
      </c>
      <c r="F50" s="5">
        <f t="shared" si="3"/>
        <v>565.0787871413019</v>
      </c>
      <c r="G50" s="5"/>
      <c r="H50" s="1"/>
      <c r="I50" s="1"/>
    </row>
    <row r="51" spans="1:9" ht="12">
      <c r="A51" s="1"/>
      <c r="B51" s="4">
        <f t="shared" si="4"/>
        <v>38291</v>
      </c>
      <c r="C51" s="1">
        <v>42</v>
      </c>
      <c r="D51" s="1">
        <v>600</v>
      </c>
      <c r="E51" s="5">
        <f t="shared" si="1"/>
        <v>472.7044617369878</v>
      </c>
      <c r="F51" s="5">
        <f t="shared" si="3"/>
        <v>562.9649594539856</v>
      </c>
      <c r="G51" s="5"/>
      <c r="H51" s="1"/>
      <c r="I51" s="1"/>
    </row>
    <row r="52" spans="1:9" ht="12">
      <c r="A52" s="1"/>
      <c r="B52" s="4">
        <f t="shared" si="4"/>
        <v>38321</v>
      </c>
      <c r="C52" s="1">
        <v>43</v>
      </c>
      <c r="D52" s="1">
        <v>600</v>
      </c>
      <c r="E52" s="5">
        <f t="shared" si="1"/>
        <v>470.0282384542888</v>
      </c>
      <c r="F52" s="5">
        <f t="shared" si="3"/>
        <v>560.8590391020591</v>
      </c>
      <c r="G52" s="5"/>
      <c r="H52" s="1"/>
      <c r="I52" s="1"/>
    </row>
    <row r="53" spans="1:9" ht="12">
      <c r="A53" s="1"/>
      <c r="B53" s="4">
        <f t="shared" si="4"/>
        <v>38352</v>
      </c>
      <c r="C53" s="1">
        <v>44</v>
      </c>
      <c r="D53" s="1">
        <v>600</v>
      </c>
      <c r="E53" s="5">
        <f t="shared" si="1"/>
        <v>467.36716664918</v>
      </c>
      <c r="F53" s="5">
        <f t="shared" si="3"/>
        <v>558.760996506029</v>
      </c>
      <c r="G53" s="5"/>
      <c r="H53" s="1"/>
      <c r="I53" s="1"/>
    </row>
    <row r="54" spans="1:9" ht="12">
      <c r="A54" s="1"/>
      <c r="B54" s="4">
        <f t="shared" si="4"/>
        <v>38383</v>
      </c>
      <c r="C54" s="1">
        <v>45</v>
      </c>
      <c r="D54" s="1">
        <v>600</v>
      </c>
      <c r="E54" s="5">
        <f t="shared" si="1"/>
        <v>464.7211605413477</v>
      </c>
      <c r="F54" s="5">
        <f t="shared" si="3"/>
        <v>556.670802197051</v>
      </c>
      <c r="G54" s="5"/>
      <c r="H54" s="1"/>
      <c r="I54" s="1"/>
    </row>
    <row r="55" spans="1:9" ht="12">
      <c r="A55" s="1"/>
      <c r="B55" s="4">
        <f aca="true" t="shared" si="5" ref="B55:B90">B43+365</f>
        <v>38411</v>
      </c>
      <c r="C55" s="1">
        <v>46</v>
      </c>
      <c r="D55" s="1">
        <v>600</v>
      </c>
      <c r="E55" s="5">
        <f t="shared" si="1"/>
        <v>462.0901348361245</v>
      </c>
      <c r="F55" s="5">
        <f t="shared" si="3"/>
        <v>554.5884268165177</v>
      </c>
      <c r="G55" s="5"/>
      <c r="H55" s="1"/>
      <c r="I55" s="1"/>
    </row>
    <row r="56" spans="1:9" ht="12">
      <c r="A56" s="1"/>
      <c r="B56" s="4">
        <f t="shared" si="5"/>
        <v>38442</v>
      </c>
      <c r="C56" s="1">
        <v>47</v>
      </c>
      <c r="D56" s="1">
        <v>600</v>
      </c>
      <c r="E56" s="5">
        <f t="shared" si="1"/>
        <v>459.4740047217401</v>
      </c>
      <c r="F56" s="5">
        <f t="shared" si="3"/>
        <v>552.5138411156447</v>
      </c>
      <c r="G56" s="5"/>
      <c r="H56" s="1"/>
      <c r="I56" s="1"/>
    </row>
    <row r="57" spans="1:9" ht="12">
      <c r="A57" s="1"/>
      <c r="B57" s="4">
        <f t="shared" si="5"/>
        <v>38472</v>
      </c>
      <c r="C57" s="1">
        <v>48</v>
      </c>
      <c r="D57" s="1">
        <v>600</v>
      </c>
      <c r="E57" s="5">
        <f t="shared" si="1"/>
        <v>456.8726858665871</v>
      </c>
      <c r="F57" s="5">
        <f t="shared" si="3"/>
        <v>550.4470159550611</v>
      </c>
      <c r="G57" s="5"/>
      <c r="H57" s="1"/>
      <c r="I57" s="1"/>
    </row>
    <row r="58" spans="1:9" ht="12">
      <c r="A58" s="1"/>
      <c r="B58" s="4">
        <f t="shared" si="5"/>
        <v>38503</v>
      </c>
      <c r="C58" s="1">
        <v>49</v>
      </c>
      <c r="D58" s="1">
        <v>600</v>
      </c>
      <c r="E58" s="5">
        <f t="shared" si="1"/>
        <v>454.28609441650326</v>
      </c>
      <c r="F58" s="5">
        <f t="shared" si="3"/>
        <v>548.3879223043991</v>
      </c>
      <c r="G58" s="5"/>
      <c r="H58" s="1"/>
      <c r="I58" s="1"/>
    </row>
    <row r="59" spans="1:9" ht="12">
      <c r="A59" s="1"/>
      <c r="B59" s="4">
        <f t="shared" si="5"/>
        <v>38533</v>
      </c>
      <c r="C59" s="1">
        <v>50</v>
      </c>
      <c r="D59" s="1">
        <v>600</v>
      </c>
      <c r="E59" s="5">
        <f t="shared" si="1"/>
        <v>451.71414699206724</v>
      </c>
      <c r="F59" s="5">
        <f t="shared" si="3"/>
        <v>546.3365312418869</v>
      </c>
      <c r="G59" s="5"/>
      <c r="H59" s="1"/>
      <c r="I59" s="1"/>
    </row>
    <row r="60" spans="1:9" ht="12">
      <c r="A60" s="1"/>
      <c r="B60" s="4">
        <f t="shared" si="5"/>
        <v>38564</v>
      </c>
      <c r="C60" s="1">
        <v>51</v>
      </c>
      <c r="D60" s="1">
        <v>600</v>
      </c>
      <c r="E60" s="5">
        <f t="shared" si="1"/>
        <v>449.1567606859117</v>
      </c>
      <c r="F60" s="5">
        <f t="shared" si="3"/>
        <v>544.2928139539424</v>
      </c>
      <c r="G60" s="5"/>
      <c r="H60" s="1"/>
      <c r="I60" s="1"/>
    </row>
    <row r="61" spans="1:9" ht="12">
      <c r="A61" s="1"/>
      <c r="B61" s="4">
        <f t="shared" si="5"/>
        <v>38595</v>
      </c>
      <c r="C61" s="1">
        <v>52</v>
      </c>
      <c r="D61" s="1">
        <v>600</v>
      </c>
      <c r="E61" s="5">
        <f t="shared" si="1"/>
        <v>446.61385306005104</v>
      </c>
      <c r="F61" s="5">
        <f t="shared" si="3"/>
        <v>542.256741734768</v>
      </c>
      <c r="G61" s="5"/>
      <c r="H61" s="1"/>
      <c r="I61" s="1"/>
    </row>
    <row r="62" spans="1:9" ht="12">
      <c r="A62" s="1"/>
      <c r="B62" s="4">
        <f t="shared" si="5"/>
        <v>38625</v>
      </c>
      <c r="C62" s="1">
        <v>53</v>
      </c>
      <c r="D62" s="1">
        <v>600</v>
      </c>
      <c r="E62" s="5">
        <f t="shared" si="1"/>
        <v>444.0853421432231</v>
      </c>
      <c r="F62" s="5">
        <f t="shared" si="3"/>
        <v>540.2282859859482</v>
      </c>
      <c r="G62" s="5"/>
      <c r="H62" s="1"/>
      <c r="I62" s="1"/>
    </row>
    <row r="63" spans="1:9" ht="12">
      <c r="A63" s="1"/>
      <c r="B63" s="4">
        <f t="shared" si="5"/>
        <v>38656</v>
      </c>
      <c r="C63" s="1">
        <v>54</v>
      </c>
      <c r="D63" s="1">
        <v>600</v>
      </c>
      <c r="E63" s="5">
        <f t="shared" si="1"/>
        <v>441.57114642824735</v>
      </c>
      <c r="F63" s="5">
        <f t="shared" si="3"/>
        <v>538.2074182160474</v>
      </c>
      <c r="G63" s="5"/>
      <c r="H63" s="1"/>
      <c r="I63" s="1"/>
    </row>
    <row r="64" spans="1:9" ht="12">
      <c r="A64" s="1"/>
      <c r="B64" s="4">
        <f t="shared" si="5"/>
        <v>38686</v>
      </c>
      <c r="C64" s="1">
        <v>55</v>
      </c>
      <c r="D64" s="1">
        <v>600</v>
      </c>
      <c r="E64" s="5">
        <f t="shared" si="1"/>
        <v>439.07118486939714</v>
      </c>
      <c r="F64" s="5">
        <f t="shared" si="3"/>
        <v>536.1941100402096</v>
      </c>
      <c r="G64" s="5"/>
      <c r="H64" s="1"/>
      <c r="I64" s="1"/>
    </row>
    <row r="65" spans="1:9" ht="12">
      <c r="A65" s="1"/>
      <c r="B65" s="4">
        <f t="shared" si="5"/>
        <v>38717</v>
      </c>
      <c r="C65" s="1">
        <v>56</v>
      </c>
      <c r="D65" s="1">
        <v>600</v>
      </c>
      <c r="E65" s="5">
        <f t="shared" si="1"/>
        <v>436.5853768797878</v>
      </c>
      <c r="F65" s="5">
        <f t="shared" si="3"/>
        <v>534.18833317976</v>
      </c>
      <c r="G65" s="5"/>
      <c r="H65" s="1"/>
      <c r="I65" s="1"/>
    </row>
    <row r="66" spans="1:9" ht="12">
      <c r="A66" s="1"/>
      <c r="B66" s="4">
        <f t="shared" si="5"/>
        <v>38748</v>
      </c>
      <c r="C66" s="1">
        <v>57</v>
      </c>
      <c r="D66" s="1">
        <v>600</v>
      </c>
      <c r="E66" s="5">
        <f t="shared" si="1"/>
        <v>434.1136423287784</v>
      </c>
      <c r="F66" s="5">
        <f t="shared" si="3"/>
        <v>532.1900594618079</v>
      </c>
      <c r="G66" s="5"/>
      <c r="H66" s="1"/>
      <c r="I66" s="1"/>
    </row>
    <row r="67" spans="1:9" ht="12">
      <c r="A67" s="1"/>
      <c r="B67" s="4">
        <f t="shared" si="5"/>
        <v>38776</v>
      </c>
      <c r="C67" s="1">
        <v>58</v>
      </c>
      <c r="D67" s="1">
        <v>600</v>
      </c>
      <c r="E67" s="5">
        <f t="shared" si="1"/>
        <v>431.6559015393885</v>
      </c>
      <c r="F67" s="5">
        <f t="shared" si="3"/>
        <v>530.1992608188506</v>
      </c>
      <c r="G67" s="5"/>
      <c r="H67" s="1"/>
      <c r="I67" s="1"/>
    </row>
    <row r="68" spans="1:9" ht="12">
      <c r="A68" s="1"/>
      <c r="B68" s="4">
        <f t="shared" si="5"/>
        <v>38807</v>
      </c>
      <c r="C68" s="1">
        <v>59</v>
      </c>
      <c r="D68" s="1">
        <v>600</v>
      </c>
      <c r="E68" s="5">
        <f t="shared" si="1"/>
        <v>429.21207528573035</v>
      </c>
      <c r="F68" s="5">
        <f t="shared" si="3"/>
        <v>528.2159092883793</v>
      </c>
      <c r="G68" s="5"/>
      <c r="H68" s="1"/>
      <c r="I68" s="1"/>
    </row>
    <row r="69" spans="1:9" ht="12">
      <c r="A69" s="1"/>
      <c r="B69" s="4">
        <f t="shared" si="5"/>
        <v>38837</v>
      </c>
      <c r="C69" s="1">
        <v>60</v>
      </c>
      <c r="D69" s="1">
        <v>600</v>
      </c>
      <c r="E69" s="5">
        <f t="shared" si="1"/>
        <v>426.78208479045463</v>
      </c>
      <c r="F69" s="5">
        <f t="shared" si="3"/>
        <v>526.2399770124867</v>
      </c>
      <c r="G69" s="5"/>
      <c r="H69" s="1"/>
      <c r="I69" s="1"/>
    </row>
    <row r="70" spans="1:9" ht="12">
      <c r="A70" s="1"/>
      <c r="B70" s="4">
        <f t="shared" si="5"/>
        <v>38868</v>
      </c>
      <c r="C70" s="1">
        <v>61</v>
      </c>
      <c r="D70" s="1">
        <v>600</v>
      </c>
      <c r="E70" s="5">
        <f t="shared" si="1"/>
        <v>424.3658517222114</v>
      </c>
      <c r="F70" s="5">
        <f t="shared" si="3"/>
        <v>524.2714362374752</v>
      </c>
      <c r="G70" s="5"/>
      <c r="H70" s="1"/>
      <c r="I70" s="1"/>
    </row>
    <row r="71" spans="1:9" ht="12">
      <c r="A71" s="1"/>
      <c r="B71" s="4">
        <f t="shared" si="5"/>
        <v>38898</v>
      </c>
      <c r="C71" s="1">
        <v>62</v>
      </c>
      <c r="D71" s="1">
        <v>600</v>
      </c>
      <c r="E71" s="5">
        <f t="shared" si="1"/>
        <v>421.9632981931242</v>
      </c>
      <c r="F71" s="5">
        <f t="shared" si="3"/>
        <v>522.3102593134674</v>
      </c>
      <c r="G71" s="5"/>
      <c r="H71" s="1"/>
      <c r="I71" s="1"/>
    </row>
    <row r="72" spans="1:9" ht="12">
      <c r="A72" s="1"/>
      <c r="B72" s="4">
        <f t="shared" si="5"/>
        <v>38929</v>
      </c>
      <c r="C72" s="1">
        <v>63</v>
      </c>
      <c r="D72" s="1">
        <v>600</v>
      </c>
      <c r="E72" s="5">
        <f t="shared" si="1"/>
        <v>419.57434675628076</v>
      </c>
      <c r="F72" s="5">
        <f t="shared" si="3"/>
        <v>520.3564186940175</v>
      </c>
      <c r="G72" s="5"/>
      <c r="H72" s="1"/>
      <c r="I72" s="1"/>
    </row>
    <row r="73" spans="1:9" ht="12">
      <c r="A73" s="1"/>
      <c r="B73" s="4">
        <f t="shared" si="5"/>
        <v>38960</v>
      </c>
      <c r="C73" s="1">
        <v>64</v>
      </c>
      <c r="D73" s="1">
        <v>600</v>
      </c>
      <c r="E73" s="5">
        <f t="shared" si="1"/>
        <v>417.19892040323475</v>
      </c>
      <c r="F73" s="5">
        <f t="shared" si="3"/>
        <v>518.4098869357247</v>
      </c>
      <c r="G73" s="5"/>
      <c r="H73" s="1"/>
      <c r="I73" s="1"/>
    </row>
    <row r="74" spans="1:9" ht="12">
      <c r="A74" s="1"/>
      <c r="B74" s="4">
        <f t="shared" si="5"/>
        <v>38990</v>
      </c>
      <c r="C74" s="1">
        <v>65</v>
      </c>
      <c r="D74" s="1">
        <v>600</v>
      </c>
      <c r="E74" s="5">
        <f aca="true" t="shared" si="6" ref="E74:E137">D74*MTAEG^(-C74/12)</f>
        <v>414.83694256152506</v>
      </c>
      <c r="F74" s="5">
        <f t="shared" si="3"/>
        <v>516.4706366978472</v>
      </c>
      <c r="G74" s="5"/>
      <c r="H74" s="1"/>
      <c r="I74" s="1"/>
    </row>
    <row r="75" spans="1:9" ht="12">
      <c r="A75" s="1"/>
      <c r="B75" s="4">
        <f t="shared" si="5"/>
        <v>39021</v>
      </c>
      <c r="C75" s="1">
        <v>66</v>
      </c>
      <c r="D75" s="1">
        <v>600</v>
      </c>
      <c r="E75" s="5">
        <f t="shared" si="6"/>
        <v>412.48833709220634</v>
      </c>
      <c r="F75" s="5">
        <f t="shared" si="3"/>
        <v>514.538640741919</v>
      </c>
      <c r="G75" s="5"/>
      <c r="H75" s="1"/>
      <c r="I75" s="1"/>
    </row>
    <row r="76" spans="1:9" ht="12">
      <c r="A76" s="1"/>
      <c r="B76" s="4">
        <f t="shared" si="5"/>
        <v>39051</v>
      </c>
      <c r="C76" s="1">
        <v>67</v>
      </c>
      <c r="D76" s="1">
        <v>600</v>
      </c>
      <c r="E76" s="5">
        <f t="shared" si="6"/>
        <v>410.15302828739505</v>
      </c>
      <c r="F76" s="5">
        <f t="shared" si="3"/>
        <v>512.6138719313666</v>
      </c>
      <c r="G76" s="5"/>
      <c r="H76" s="1"/>
      <c r="I76" s="1"/>
    </row>
    <row r="77" spans="1:9" ht="12">
      <c r="A77" s="1"/>
      <c r="B77" s="4">
        <f t="shared" si="5"/>
        <v>39082</v>
      </c>
      <c r="C77" s="1">
        <v>68</v>
      </c>
      <c r="D77" s="1">
        <v>600</v>
      </c>
      <c r="E77" s="5">
        <f t="shared" si="6"/>
        <v>407.8309408678288</v>
      </c>
      <c r="F77" s="5">
        <f t="shared" si="3"/>
        <v>510.696303231128</v>
      </c>
      <c r="G77" s="5"/>
      <c r="H77" s="1"/>
      <c r="I77" s="1"/>
    </row>
    <row r="78" spans="1:9" ht="12">
      <c r="A78" s="1"/>
      <c r="B78" s="4">
        <f t="shared" si="5"/>
        <v>39113</v>
      </c>
      <c r="C78" s="1">
        <v>69</v>
      </c>
      <c r="D78" s="1">
        <v>600</v>
      </c>
      <c r="E78" s="5">
        <f t="shared" si="6"/>
        <v>405.52199998044017</v>
      </c>
      <c r="F78" s="5">
        <f t="shared" si="3"/>
        <v>508.7859077072733</v>
      </c>
      <c r="G78" s="5"/>
      <c r="H78" s="1"/>
      <c r="I78" s="1"/>
    </row>
    <row r="79" spans="1:9" ht="12">
      <c r="A79" s="1"/>
      <c r="B79" s="4">
        <f t="shared" si="5"/>
        <v>39141</v>
      </c>
      <c r="C79" s="1">
        <v>70</v>
      </c>
      <c r="D79" s="1">
        <v>600</v>
      </c>
      <c r="E79" s="5">
        <f t="shared" si="6"/>
        <v>403.2261311959433</v>
      </c>
      <c r="F79" s="5">
        <f t="shared" si="3"/>
        <v>506.88265852662573</v>
      </c>
      <c r="G79" s="5"/>
      <c r="H79" s="1"/>
      <c r="I79" s="1"/>
    </row>
    <row r="80" spans="1:9" ht="12">
      <c r="A80" s="1"/>
      <c r="B80" s="4">
        <f t="shared" si="5"/>
        <v>39172</v>
      </c>
      <c r="C80" s="1">
        <v>71</v>
      </c>
      <c r="D80" s="1">
        <v>600</v>
      </c>
      <c r="E80" s="5">
        <f t="shared" si="6"/>
        <v>400.9432605064348</v>
      </c>
      <c r="F80" s="5">
        <f t="shared" si="3"/>
        <v>504.9865289563856</v>
      </c>
      <c r="G80" s="5"/>
      <c r="H80" s="1"/>
      <c r="I80" s="1"/>
    </row>
    <row r="81" spans="1:9" ht="12">
      <c r="A81" s="1"/>
      <c r="B81" s="4">
        <f t="shared" si="5"/>
        <v>39202</v>
      </c>
      <c r="C81" s="1">
        <v>72</v>
      </c>
      <c r="D81" s="1">
        <v>600</v>
      </c>
      <c r="E81" s="5">
        <f t="shared" si="6"/>
        <v>398.67331432300796</v>
      </c>
      <c r="F81" s="5">
        <f t="shared" si="3"/>
        <v>503.09749236375404</v>
      </c>
      <c r="G81" s="5"/>
      <c r="H81" s="1"/>
      <c r="I81" s="1"/>
    </row>
    <row r="82" spans="1:9" ht="12">
      <c r="A82" s="1"/>
      <c r="B82" s="4">
        <f t="shared" si="5"/>
        <v>39233</v>
      </c>
      <c r="C82" s="1">
        <v>73</v>
      </c>
      <c r="D82" s="1">
        <v>600</v>
      </c>
      <c r="E82" s="5">
        <f t="shared" si="6"/>
        <v>396.41621947338155</v>
      </c>
      <c r="F82" s="5">
        <f t="shared" si="3"/>
        <v>501.21552221555953</v>
      </c>
      <c r="G82" s="5"/>
      <c r="H82" s="1"/>
      <c r="I82" s="1"/>
    </row>
    <row r="83" spans="1:9" ht="12">
      <c r="A83" s="1"/>
      <c r="B83" s="4">
        <f t="shared" si="5"/>
        <v>39263</v>
      </c>
      <c r="C83" s="1">
        <v>74</v>
      </c>
      <c r="D83" s="1">
        <v>600</v>
      </c>
      <c r="E83" s="5">
        <f t="shared" si="6"/>
        <v>394.1719031995392</v>
      </c>
      <c r="F83" s="5">
        <f t="shared" si="3"/>
        <v>499.3405920778847</v>
      </c>
      <c r="G83" s="5"/>
      <c r="H83" s="1"/>
      <c r="I83" s="1"/>
    </row>
    <row r="84" spans="1:9" ht="12">
      <c r="A84" s="1"/>
      <c r="B84" s="4">
        <f t="shared" si="5"/>
        <v>39294</v>
      </c>
      <c r="C84" s="1">
        <v>75</v>
      </c>
      <c r="D84" s="1">
        <v>600</v>
      </c>
      <c r="E84" s="5">
        <f t="shared" si="6"/>
        <v>391.9402931553857</v>
      </c>
      <c r="F84" s="5">
        <f t="shared" si="3"/>
        <v>497.47267561569544</v>
      </c>
      <c r="G84" s="5"/>
      <c r="H84" s="1"/>
      <c r="I84" s="1"/>
    </row>
    <row r="85" spans="1:9" ht="12">
      <c r="A85" s="1"/>
      <c r="B85" s="4">
        <f t="shared" si="5"/>
        <v>39325</v>
      </c>
      <c r="C85" s="1">
        <v>76</v>
      </c>
      <c r="D85" s="1">
        <v>600</v>
      </c>
      <c r="E85" s="5">
        <f t="shared" si="6"/>
        <v>389.7213174044143</v>
      </c>
      <c r="F85" s="5">
        <f t="shared" si="3"/>
        <v>495.61174659247087</v>
      </c>
      <c r="G85" s="5"/>
      <c r="H85" s="1"/>
      <c r="I85" s="1"/>
    </row>
    <row r="86" spans="1:9" ht="12">
      <c r="A86" s="1"/>
      <c r="B86" s="4">
        <f t="shared" si="5"/>
        <v>39355</v>
      </c>
      <c r="C86" s="1">
        <v>77</v>
      </c>
      <c r="D86" s="1">
        <v>600</v>
      </c>
      <c r="E86" s="5">
        <f t="shared" si="6"/>
        <v>387.51490441738775</v>
      </c>
      <c r="F86" s="5">
        <f t="shared" si="3"/>
        <v>493.75777886983474</v>
      </c>
      <c r="G86" s="5"/>
      <c r="H86" s="1"/>
      <c r="I86" s="1"/>
    </row>
    <row r="87" spans="1:9" ht="12">
      <c r="A87" s="1"/>
      <c r="B87" s="4">
        <f t="shared" si="5"/>
        <v>39386</v>
      </c>
      <c r="C87" s="1">
        <v>78</v>
      </c>
      <c r="D87" s="1">
        <v>600</v>
      </c>
      <c r="E87" s="5">
        <f t="shared" si="6"/>
        <v>385.32098307003287</v>
      </c>
      <c r="F87" s="5">
        <f t="shared" si="3"/>
        <v>491.9107464071883</v>
      </c>
      <c r="G87" s="5"/>
      <c r="H87" s="1"/>
      <c r="I87" s="1"/>
    </row>
    <row r="88" spans="1:9" ht="12">
      <c r="A88" s="1"/>
      <c r="B88" s="4">
        <f t="shared" si="5"/>
        <v>39416</v>
      </c>
      <c r="C88" s="1">
        <v>79</v>
      </c>
      <c r="D88" s="1">
        <v>600</v>
      </c>
      <c r="E88" s="5">
        <f t="shared" si="6"/>
        <v>383.1394826407471</v>
      </c>
      <c r="F88" s="5">
        <f t="shared" si="3"/>
        <v>490.0706232613448</v>
      </c>
      <c r="G88" s="5"/>
      <c r="H88" s="1"/>
      <c r="I88" s="1"/>
    </row>
    <row r="89" spans="1:9" ht="12">
      <c r="A89" s="1"/>
      <c r="B89" s="4">
        <f t="shared" si="5"/>
        <v>39447</v>
      </c>
      <c r="C89" s="1">
        <v>80</v>
      </c>
      <c r="D89" s="1">
        <v>600</v>
      </c>
      <c r="E89" s="5">
        <f t="shared" si="6"/>
        <v>380.9703328083197</v>
      </c>
      <c r="F89" s="5">
        <f t="shared" si="3"/>
        <v>488.23738358616447</v>
      </c>
      <c r="G89" s="5"/>
      <c r="H89" s="1"/>
      <c r="I89" s="1"/>
    </row>
    <row r="90" spans="1:9" ht="12">
      <c r="A90" s="1"/>
      <c r="B90" s="4">
        <f t="shared" si="5"/>
        <v>39478</v>
      </c>
      <c r="C90" s="1">
        <v>81</v>
      </c>
      <c r="D90" s="1">
        <v>600</v>
      </c>
      <c r="E90" s="5">
        <f t="shared" si="6"/>
        <v>378.8134636496644</v>
      </c>
      <c r="F90" s="5">
        <f t="shared" si="3"/>
        <v>486.4110016321924</v>
      </c>
      <c r="G90" s="5"/>
      <c r="H90" s="1"/>
      <c r="I90" s="1"/>
    </row>
    <row r="91" spans="1:9" ht="12">
      <c r="A91" s="1"/>
      <c r="B91" s="4">
        <f aca="true" t="shared" si="7" ref="B91:B102">B79+366</f>
        <v>39507</v>
      </c>
      <c r="C91" s="1">
        <v>82</v>
      </c>
      <c r="D91" s="1">
        <v>600</v>
      </c>
      <c r="E91" s="5">
        <f t="shared" si="6"/>
        <v>376.6688056375655</v>
      </c>
      <c r="F91" s="5">
        <f t="shared" si="3"/>
        <v>484.5914517462961</v>
      </c>
      <c r="G91" s="5"/>
      <c r="H91" s="1"/>
      <c r="I91" s="1"/>
    </row>
    <row r="92" spans="1:9" ht="12">
      <c r="A92" s="1"/>
      <c r="B92" s="4">
        <f t="shared" si="7"/>
        <v>39538</v>
      </c>
      <c r="C92" s="1">
        <v>83</v>
      </c>
      <c r="D92" s="1">
        <v>600</v>
      </c>
      <c r="E92" s="5">
        <f t="shared" si="6"/>
        <v>374.5362896384367</v>
      </c>
      <c r="F92" s="5">
        <f t="shared" si="3"/>
        <v>482.7787083713055</v>
      </c>
      <c r="G92" s="5"/>
      <c r="H92" s="1"/>
      <c r="I92" s="1"/>
    </row>
    <row r="93" spans="1:9" ht="12">
      <c r="A93" s="1"/>
      <c r="B93" s="4">
        <f t="shared" si="7"/>
        <v>39568</v>
      </c>
      <c r="C93" s="1">
        <v>84</v>
      </c>
      <c r="D93" s="1">
        <v>600</v>
      </c>
      <c r="E93" s="5">
        <f t="shared" si="6"/>
        <v>372.4158469100922</v>
      </c>
      <c r="F93" s="5">
        <f t="shared" si="3"/>
        <v>480.97274604565393</v>
      </c>
      <c r="G93" s="5"/>
      <c r="H93" s="1"/>
      <c r="I93" s="1"/>
    </row>
    <row r="94" spans="1:9" ht="12">
      <c r="A94" s="1"/>
      <c r="B94" s="4">
        <f t="shared" si="7"/>
        <v>39599</v>
      </c>
      <c r="C94" s="1">
        <v>85</v>
      </c>
      <c r="D94" s="1">
        <v>600</v>
      </c>
      <c r="E94" s="5">
        <f t="shared" si="6"/>
        <v>370.30740909953187</v>
      </c>
      <c r="F94" s="5">
        <f t="shared" si="3"/>
        <v>479.1735394030205</v>
      </c>
      <c r="G94" s="5"/>
      <c r="H94" s="1"/>
      <c r="I94" s="1"/>
    </row>
    <row r="95" spans="1:9" ht="12">
      <c r="A95" s="1"/>
      <c r="B95" s="4">
        <f t="shared" si="7"/>
        <v>39629</v>
      </c>
      <c r="C95" s="1">
        <v>86</v>
      </c>
      <c r="D95" s="1">
        <v>600</v>
      </c>
      <c r="E95" s="5">
        <f t="shared" si="6"/>
        <v>368.2109082407362</v>
      </c>
      <c r="F95" s="5">
        <f t="shared" si="3"/>
        <v>477.3810631719739</v>
      </c>
      <c r="G95" s="5"/>
      <c r="H95" s="1"/>
      <c r="I95" s="1"/>
    </row>
    <row r="96" spans="1:9" ht="12">
      <c r="A96" s="1"/>
      <c r="B96" s="4">
        <f t="shared" si="7"/>
        <v>39660</v>
      </c>
      <c r="C96" s="1">
        <v>87</v>
      </c>
      <c r="D96" s="1">
        <v>600</v>
      </c>
      <c r="E96" s="5">
        <f t="shared" si="6"/>
        <v>366.12627675247677</v>
      </c>
      <c r="F96" s="5">
        <f t="shared" si="3"/>
        <v>475.5952921756171</v>
      </c>
      <c r="G96" s="5"/>
      <c r="H96" s="1"/>
      <c r="I96" s="1"/>
    </row>
    <row r="97" spans="1:9" ht="12">
      <c r="A97" s="1"/>
      <c r="B97" s="4">
        <f t="shared" si="7"/>
        <v>39691</v>
      </c>
      <c r="C97" s="1">
        <v>88</v>
      </c>
      <c r="D97" s="1">
        <v>600</v>
      </c>
      <c r="E97" s="5">
        <f t="shared" si="6"/>
        <v>364.0534474361373</v>
      </c>
      <c r="F97" s="5">
        <f t="shared" si="3"/>
        <v>473.81620133123414</v>
      </c>
      <c r="G97" s="5"/>
      <c r="H97" s="1"/>
      <c r="I97" s="1"/>
    </row>
    <row r="98" spans="1:9" ht="12">
      <c r="A98" s="1"/>
      <c r="B98" s="4">
        <f t="shared" si="7"/>
        <v>39721</v>
      </c>
      <c r="C98" s="1">
        <v>89</v>
      </c>
      <c r="D98" s="1">
        <v>600</v>
      </c>
      <c r="E98" s="5">
        <f t="shared" si="6"/>
        <v>361.99235347354727</v>
      </c>
      <c r="F98" s="5">
        <f t="shared" si="3"/>
        <v>472.0437656499377</v>
      </c>
      <c r="G98" s="5"/>
      <c r="H98" s="1"/>
      <c r="I98" s="1"/>
    </row>
    <row r="99" spans="1:9" ht="12">
      <c r="A99" s="1"/>
      <c r="B99" s="4">
        <f t="shared" si="7"/>
        <v>39752</v>
      </c>
      <c r="C99" s="1">
        <v>90</v>
      </c>
      <c r="D99" s="1">
        <v>600</v>
      </c>
      <c r="E99" s="5">
        <f t="shared" si="6"/>
        <v>359.94292842482844</v>
      </c>
      <c r="F99" s="5">
        <f aca="true" t="shared" si="8" ref="F99:F162">D99*(1+ICS)^-((+C99-25)/12)</f>
        <v>470.2779602363177</v>
      </c>
      <c r="G99" s="5"/>
      <c r="H99" s="1"/>
      <c r="I99" s="1"/>
    </row>
    <row r="100" spans="1:9" ht="12">
      <c r="A100" s="1"/>
      <c r="B100" s="4">
        <f t="shared" si="7"/>
        <v>39782</v>
      </c>
      <c r="C100" s="1">
        <v>91</v>
      </c>
      <c r="D100" s="1">
        <v>600</v>
      </c>
      <c r="E100" s="5">
        <f t="shared" si="6"/>
        <v>357.9051062262527</v>
      </c>
      <c r="F100" s="5">
        <f t="shared" si="8"/>
        <v>468.51876028809244</v>
      </c>
      <c r="G100" s="5"/>
      <c r="H100" s="1"/>
      <c r="I100" s="1"/>
    </row>
    <row r="101" spans="1:9" ht="12">
      <c r="A101" s="1"/>
      <c r="B101" s="4">
        <f t="shared" si="7"/>
        <v>39813</v>
      </c>
      <c r="C101" s="1">
        <v>92</v>
      </c>
      <c r="D101" s="1">
        <v>600</v>
      </c>
      <c r="E101" s="5">
        <f t="shared" si="6"/>
        <v>355.87882118811285</v>
      </c>
      <c r="F101" s="5">
        <f t="shared" si="8"/>
        <v>466.76614109575945</v>
      </c>
      <c r="G101" s="5"/>
      <c r="H101" s="1"/>
      <c r="I101" s="1"/>
    </row>
    <row r="102" spans="1:9" ht="12">
      <c r="A102" s="1"/>
      <c r="B102" s="4">
        <f t="shared" si="7"/>
        <v>39844</v>
      </c>
      <c r="C102" s="1">
        <v>93</v>
      </c>
      <c r="D102" s="1">
        <v>600</v>
      </c>
      <c r="E102" s="5">
        <f t="shared" si="6"/>
        <v>353.864007992605</v>
      </c>
      <c r="F102" s="5">
        <f t="shared" si="8"/>
        <v>465.02007804224894</v>
      </c>
      <c r="G102" s="5"/>
      <c r="H102" s="1"/>
      <c r="I102" s="1"/>
    </row>
    <row r="103" spans="1:9" ht="12">
      <c r="A103" s="1"/>
      <c r="B103" s="4">
        <f aca="true" t="shared" si="9" ref="B103:B138">B91+365</f>
        <v>39872</v>
      </c>
      <c r="C103" s="1">
        <v>94</v>
      </c>
      <c r="D103" s="1">
        <v>600</v>
      </c>
      <c r="E103" s="5">
        <f t="shared" si="6"/>
        <v>351.8606016917227</v>
      </c>
      <c r="F103" s="5">
        <f t="shared" si="8"/>
        <v>463.28054660257754</v>
      </c>
      <c r="G103" s="5"/>
      <c r="H103" s="1"/>
      <c r="I103" s="1"/>
    </row>
    <row r="104" spans="1:9" ht="12">
      <c r="A104" s="1"/>
      <c r="B104" s="4">
        <f t="shared" si="9"/>
        <v>39903</v>
      </c>
      <c r="C104" s="1">
        <v>95</v>
      </c>
      <c r="D104" s="1">
        <v>600</v>
      </c>
      <c r="E104" s="5">
        <f t="shared" si="6"/>
        <v>349.86853770516393</v>
      </c>
      <c r="F104" s="5">
        <f t="shared" si="8"/>
        <v>461.5475223435042</v>
      </c>
      <c r="G104" s="5"/>
      <c r="H104" s="1"/>
      <c r="I104" s="1"/>
    </row>
    <row r="105" spans="1:9" ht="12">
      <c r="A105" s="1"/>
      <c r="B105" s="4">
        <f t="shared" si="9"/>
        <v>39933</v>
      </c>
      <c r="C105" s="1">
        <v>96</v>
      </c>
      <c r="D105" s="1">
        <v>600</v>
      </c>
      <c r="E105" s="5">
        <f t="shared" si="6"/>
        <v>347.8877518182486</v>
      </c>
      <c r="F105" s="5">
        <f t="shared" si="8"/>
        <v>459.8209809231873</v>
      </c>
      <c r="G105" s="5"/>
      <c r="H105" s="1"/>
      <c r="I105" s="1"/>
    </row>
    <row r="106" spans="1:9" ht="12">
      <c r="A106" s="1"/>
      <c r="B106" s="4">
        <f t="shared" si="9"/>
        <v>39964</v>
      </c>
      <c r="C106" s="1">
        <v>97</v>
      </c>
      <c r="D106" s="1">
        <v>600</v>
      </c>
      <c r="E106" s="5">
        <f t="shared" si="6"/>
        <v>345.91818017984974</v>
      </c>
      <c r="F106" s="5">
        <f t="shared" si="8"/>
        <v>458.1008980908417</v>
      </c>
      <c r="G106" s="5"/>
      <c r="H106" s="1"/>
      <c r="I106" s="1"/>
    </row>
    <row r="107" spans="1:9" ht="12">
      <c r="A107" s="1"/>
      <c r="B107" s="4">
        <f t="shared" si="9"/>
        <v>39994</v>
      </c>
      <c r="C107" s="1">
        <v>98</v>
      </c>
      <c r="D107" s="1">
        <v>600</v>
      </c>
      <c r="E107" s="5">
        <f t="shared" si="6"/>
        <v>343.95975930033353</v>
      </c>
      <c r="F107" s="5">
        <f t="shared" si="8"/>
        <v>456.3872496863995</v>
      </c>
      <c r="G107" s="5"/>
      <c r="H107" s="1"/>
      <c r="I107" s="1"/>
    </row>
    <row r="108" spans="1:9" ht="12">
      <c r="A108" s="1"/>
      <c r="B108" s="4">
        <f t="shared" si="9"/>
        <v>40025</v>
      </c>
      <c r="C108" s="1">
        <v>99</v>
      </c>
      <c r="D108" s="1">
        <v>600</v>
      </c>
      <c r="E108" s="5">
        <f t="shared" si="6"/>
        <v>342.01242604951403</v>
      </c>
      <c r="F108" s="5">
        <f t="shared" si="8"/>
        <v>454.68001164016925</v>
      </c>
      <c r="G108" s="5"/>
      <c r="H108" s="1"/>
      <c r="I108" s="1"/>
    </row>
    <row r="109" spans="1:9" ht="12">
      <c r="A109" s="1"/>
      <c r="B109" s="4">
        <f t="shared" si="9"/>
        <v>40056</v>
      </c>
      <c r="C109" s="1">
        <v>100</v>
      </c>
      <c r="D109" s="1">
        <v>600</v>
      </c>
      <c r="E109" s="5">
        <f t="shared" si="6"/>
        <v>340.07611765461814</v>
      </c>
      <c r="F109" s="5">
        <f t="shared" si="8"/>
        <v>452.9791599724992</v>
      </c>
      <c r="G109" s="5"/>
      <c r="H109" s="1"/>
      <c r="I109" s="1"/>
    </row>
    <row r="110" spans="1:9" ht="12">
      <c r="A110" s="1"/>
      <c r="B110" s="4">
        <f t="shared" si="9"/>
        <v>40086</v>
      </c>
      <c r="C110" s="1">
        <v>101</v>
      </c>
      <c r="D110" s="1">
        <v>600</v>
      </c>
      <c r="E110" s="5">
        <f t="shared" si="6"/>
        <v>338.15077169826117</v>
      </c>
      <c r="F110" s="5">
        <f t="shared" si="8"/>
        <v>451.2846707934393</v>
      </c>
      <c r="G110" s="5"/>
      <c r="H110" s="1"/>
      <c r="I110" s="1"/>
    </row>
    <row r="111" spans="1:9" ht="12">
      <c r="A111" s="1"/>
      <c r="B111" s="4">
        <f t="shared" si="9"/>
        <v>40117</v>
      </c>
      <c r="C111" s="1">
        <v>102</v>
      </c>
      <c r="D111" s="1">
        <v>600</v>
      </c>
      <c r="E111" s="5">
        <f t="shared" si="6"/>
        <v>336.23632611643563</v>
      </c>
      <c r="F111" s="5">
        <f t="shared" si="8"/>
        <v>449.596520302407</v>
      </c>
      <c r="G111" s="5"/>
      <c r="H111" s="1"/>
      <c r="I111" s="1"/>
    </row>
    <row r="112" spans="1:9" ht="12">
      <c r="A112" s="1"/>
      <c r="B112" s="4">
        <f t="shared" si="9"/>
        <v>40147</v>
      </c>
      <c r="C112" s="1">
        <v>103</v>
      </c>
      <c r="D112" s="1">
        <v>600</v>
      </c>
      <c r="E112" s="5">
        <f t="shared" si="6"/>
        <v>334.3327191965105</v>
      </c>
      <c r="F112" s="5">
        <f t="shared" si="8"/>
        <v>447.9146847878513</v>
      </c>
      <c r="G112" s="5"/>
      <c r="H112" s="1"/>
      <c r="I112" s="1"/>
    </row>
    <row r="113" spans="1:9" ht="12">
      <c r="A113" s="1"/>
      <c r="B113" s="4">
        <f t="shared" si="9"/>
        <v>40178</v>
      </c>
      <c r="C113" s="1">
        <v>104</v>
      </c>
      <c r="D113" s="1">
        <v>600</v>
      </c>
      <c r="E113" s="5">
        <f t="shared" si="6"/>
        <v>332.43988957524147</v>
      </c>
      <c r="F113" s="5">
        <f t="shared" si="8"/>
        <v>446.23914062692114</v>
      </c>
      <c r="G113" s="5"/>
      <c r="H113" s="1"/>
      <c r="I113" s="1"/>
    </row>
    <row r="114" spans="1:9" ht="12">
      <c r="A114" s="1"/>
      <c r="B114" s="4">
        <f t="shared" si="9"/>
        <v>40209</v>
      </c>
      <c r="C114" s="1">
        <v>105</v>
      </c>
      <c r="D114" s="1">
        <v>600</v>
      </c>
      <c r="E114" s="5">
        <f t="shared" si="6"/>
        <v>330.55777623679325</v>
      </c>
      <c r="F114" s="5">
        <f t="shared" si="8"/>
        <v>444.5698642851328</v>
      </c>
      <c r="G114" s="5"/>
      <c r="H114" s="1"/>
      <c r="I114" s="1"/>
    </row>
    <row r="115" spans="1:9" ht="12">
      <c r="A115" s="1"/>
      <c r="B115" s="4">
        <f t="shared" si="9"/>
        <v>40237</v>
      </c>
      <c r="C115" s="1">
        <v>106</v>
      </c>
      <c r="D115" s="1">
        <v>600</v>
      </c>
      <c r="E115" s="5">
        <f t="shared" si="6"/>
        <v>328.6863185107725</v>
      </c>
      <c r="F115" s="5">
        <f t="shared" si="8"/>
        <v>442.90683231603964</v>
      </c>
      <c r="G115" s="5"/>
      <c r="H115" s="1"/>
      <c r="I115" s="1"/>
    </row>
    <row r="116" spans="1:9" ht="12">
      <c r="A116" s="1"/>
      <c r="B116" s="4">
        <f t="shared" si="9"/>
        <v>40268</v>
      </c>
      <c r="C116" s="1">
        <v>107</v>
      </c>
      <c r="D116" s="1">
        <v>600</v>
      </c>
      <c r="E116" s="5">
        <f t="shared" si="6"/>
        <v>326.8254560702725</v>
      </c>
      <c r="F116" s="5">
        <f t="shared" si="8"/>
        <v>441.25002136090274</v>
      </c>
      <c r="G116" s="5"/>
      <c r="H116" s="1"/>
      <c r="I116" s="1"/>
    </row>
    <row r="117" spans="1:9" ht="12">
      <c r="A117" s="1"/>
      <c r="B117" s="4">
        <f t="shared" si="9"/>
        <v>40298</v>
      </c>
      <c r="C117" s="1">
        <v>108</v>
      </c>
      <c r="D117" s="1">
        <v>600</v>
      </c>
      <c r="E117" s="5">
        <f t="shared" si="6"/>
        <v>324.97512892992756</v>
      </c>
      <c r="F117" s="5">
        <f t="shared" si="8"/>
        <v>439.59940814836256</v>
      </c>
      <c r="G117" s="5"/>
      <c r="H117" s="1"/>
      <c r="I117" s="1"/>
    </row>
    <row r="118" spans="1:9" ht="12">
      <c r="A118" s="1"/>
      <c r="B118" s="4">
        <f t="shared" si="9"/>
        <v>40329</v>
      </c>
      <c r="C118" s="1">
        <v>109</v>
      </c>
      <c r="D118" s="1">
        <v>600</v>
      </c>
      <c r="E118" s="5">
        <f t="shared" si="6"/>
        <v>323.135277443981</v>
      </c>
      <c r="F118" s="5">
        <f t="shared" si="8"/>
        <v>437.95496949411256</v>
      </c>
      <c r="G118" s="5"/>
      <c r="H118" s="1"/>
      <c r="I118" s="1"/>
    </row>
    <row r="119" spans="1:9" ht="12">
      <c r="A119" s="1"/>
      <c r="B119" s="4">
        <f t="shared" si="9"/>
        <v>40359</v>
      </c>
      <c r="C119" s="1">
        <v>110</v>
      </c>
      <c r="D119" s="1">
        <v>600</v>
      </c>
      <c r="E119" s="5">
        <f t="shared" si="6"/>
        <v>321.30584230436057</v>
      </c>
      <c r="F119" s="5">
        <f t="shared" si="8"/>
        <v>436.3166823005731</v>
      </c>
      <c r="G119" s="5"/>
      <c r="H119" s="1"/>
      <c r="I119" s="1"/>
    </row>
    <row r="120" spans="1:9" ht="12">
      <c r="A120" s="1"/>
      <c r="B120" s="4">
        <f t="shared" si="9"/>
        <v>40390</v>
      </c>
      <c r="C120" s="1">
        <v>111</v>
      </c>
      <c r="D120" s="1">
        <v>600</v>
      </c>
      <c r="E120" s="5">
        <f t="shared" si="6"/>
        <v>319.48676453876794</v>
      </c>
      <c r="F120" s="5">
        <f t="shared" si="8"/>
        <v>434.6845235565672</v>
      </c>
      <c r="G120" s="5"/>
      <c r="H120" s="1"/>
      <c r="I120" s="1"/>
    </row>
    <row r="121" spans="1:9" ht="12">
      <c r="A121" s="1"/>
      <c r="B121" s="4">
        <f t="shared" si="9"/>
        <v>40421</v>
      </c>
      <c r="C121" s="1">
        <v>112</v>
      </c>
      <c r="D121" s="1">
        <v>600</v>
      </c>
      <c r="E121" s="5">
        <f t="shared" si="6"/>
        <v>317.67798550877734</v>
      </c>
      <c r="F121" s="5">
        <f t="shared" si="8"/>
        <v>433.0584703369973</v>
      </c>
      <c r="G121" s="5"/>
      <c r="H121" s="1"/>
      <c r="I121" s="1"/>
    </row>
    <row r="122" spans="1:9" ht="12">
      <c r="A122" s="1"/>
      <c r="B122" s="4">
        <f t="shared" si="9"/>
        <v>40451</v>
      </c>
      <c r="C122" s="1">
        <v>113</v>
      </c>
      <c r="D122" s="1">
        <v>600</v>
      </c>
      <c r="E122" s="5">
        <f t="shared" si="6"/>
        <v>315.8794469079453</v>
      </c>
      <c r="F122" s="5">
        <f t="shared" si="8"/>
        <v>431.4384998025233</v>
      </c>
      <c r="G122" s="5"/>
      <c r="H122" s="1"/>
      <c r="I122" s="1"/>
    </row>
    <row r="123" spans="1:9" ht="12">
      <c r="A123" s="1"/>
      <c r="B123" s="4">
        <f t="shared" si="9"/>
        <v>40482</v>
      </c>
      <c r="C123" s="1">
        <v>114</v>
      </c>
      <c r="D123" s="1">
        <v>600</v>
      </c>
      <c r="E123" s="5">
        <f t="shared" si="6"/>
        <v>314.09109075993086</v>
      </c>
      <c r="F123" s="5">
        <f t="shared" si="8"/>
        <v>429.82458919924187</v>
      </c>
      <c r="G123" s="5"/>
      <c r="H123" s="1"/>
      <c r="I123" s="1"/>
    </row>
    <row r="124" spans="1:9" ht="12">
      <c r="A124" s="1"/>
      <c r="B124" s="4">
        <f t="shared" si="9"/>
        <v>40512</v>
      </c>
      <c r="C124" s="1">
        <v>115</v>
      </c>
      <c r="D124" s="1">
        <v>600</v>
      </c>
      <c r="E124" s="5">
        <f t="shared" si="6"/>
        <v>312.3128594166275</v>
      </c>
      <c r="F124" s="5">
        <f t="shared" si="8"/>
        <v>428.2167158583664</v>
      </c>
      <c r="G124" s="5"/>
      <c r="H124" s="1"/>
      <c r="I124" s="1"/>
    </row>
    <row r="125" spans="1:9" ht="12">
      <c r="A125" s="1"/>
      <c r="B125" s="4">
        <f t="shared" si="9"/>
        <v>40543</v>
      </c>
      <c r="C125" s="1">
        <v>116</v>
      </c>
      <c r="D125" s="1">
        <v>600</v>
      </c>
      <c r="E125" s="5">
        <f t="shared" si="6"/>
        <v>310.54469555630374</v>
      </c>
      <c r="F125" s="5">
        <f t="shared" si="8"/>
        <v>426.6148571959093</v>
      </c>
      <c r="G125" s="5"/>
      <c r="H125" s="1"/>
      <c r="I125" s="1"/>
    </row>
    <row r="126" spans="1:9" ht="12">
      <c r="A126" s="1"/>
      <c r="B126" s="4">
        <f t="shared" si="9"/>
        <v>40574</v>
      </c>
      <c r="C126" s="1">
        <v>117</v>
      </c>
      <c r="D126" s="1">
        <v>600</v>
      </c>
      <c r="E126" s="5">
        <f t="shared" si="6"/>
        <v>308.7865421817564</v>
      </c>
      <c r="F126" s="5">
        <f t="shared" si="8"/>
        <v>425.01899071236403</v>
      </c>
      <c r="G126" s="5"/>
      <c r="H126" s="1"/>
      <c r="I126" s="1"/>
    </row>
    <row r="127" spans="1:9" ht="12">
      <c r="A127" s="1"/>
      <c r="B127" s="4">
        <f t="shared" si="9"/>
        <v>40602</v>
      </c>
      <c r="C127" s="1">
        <v>118</v>
      </c>
      <c r="D127" s="1">
        <v>600</v>
      </c>
      <c r="E127" s="5">
        <f t="shared" si="6"/>
        <v>307.0383426184725</v>
      </c>
      <c r="F127" s="5">
        <f t="shared" si="8"/>
        <v>423.4290939923897</v>
      </c>
      <c r="G127" s="5"/>
      <c r="H127" s="1"/>
      <c r="I127" s="1"/>
    </row>
    <row r="128" spans="1:9" ht="12">
      <c r="A128" s="1"/>
      <c r="B128" s="4">
        <f t="shared" si="9"/>
        <v>40633</v>
      </c>
      <c r="C128" s="1">
        <v>119</v>
      </c>
      <c r="D128" s="1">
        <v>600</v>
      </c>
      <c r="E128" s="5">
        <f t="shared" si="6"/>
        <v>305.30004051280264</v>
      </c>
      <c r="F128" s="5">
        <f t="shared" si="8"/>
        <v>421.8451447044959</v>
      </c>
      <c r="G128" s="5"/>
      <c r="H128" s="1"/>
      <c r="I128" s="1"/>
    </row>
    <row r="129" spans="1:9" ht="12">
      <c r="A129" s="1"/>
      <c r="B129" s="4">
        <f t="shared" si="9"/>
        <v>40663</v>
      </c>
      <c r="C129" s="1">
        <v>120</v>
      </c>
      <c r="D129" s="1">
        <v>600</v>
      </c>
      <c r="E129" s="5">
        <f t="shared" si="6"/>
        <v>303.57157983014463</v>
      </c>
      <c r="F129" s="5">
        <f t="shared" si="8"/>
        <v>420.2671206007291</v>
      </c>
      <c r="G129" s="5"/>
      <c r="H129" s="1"/>
      <c r="I129" s="1"/>
    </row>
    <row r="130" spans="1:9" ht="12">
      <c r="A130" s="1"/>
      <c r="B130" s="4">
        <f t="shared" si="9"/>
        <v>40694</v>
      </c>
      <c r="C130" s="1">
        <v>121</v>
      </c>
      <c r="D130" s="1">
        <v>600</v>
      </c>
      <c r="E130" s="5">
        <f t="shared" si="6"/>
        <v>301.8529048531372</v>
      </c>
      <c r="F130" s="5">
        <f t="shared" si="8"/>
        <v>418.69499951636004</v>
      </c>
      <c r="G130" s="5"/>
      <c r="H130" s="1"/>
      <c r="I130" s="1"/>
    </row>
    <row r="131" spans="1:9" ht="12">
      <c r="A131" s="1"/>
      <c r="B131" s="4">
        <f t="shared" si="9"/>
        <v>40724</v>
      </c>
      <c r="C131" s="1">
        <v>122</v>
      </c>
      <c r="D131" s="1">
        <v>600</v>
      </c>
      <c r="E131" s="5">
        <f t="shared" si="6"/>
        <v>300.14396017986314</v>
      </c>
      <c r="F131" s="5">
        <f t="shared" si="8"/>
        <v>417.1287593695728</v>
      </c>
      <c r="G131" s="5"/>
      <c r="H131" s="1"/>
      <c r="I131" s="1"/>
    </row>
    <row r="132" spans="1:9" ht="12">
      <c r="A132" s="1"/>
      <c r="B132" s="4">
        <f t="shared" si="9"/>
        <v>40755</v>
      </c>
      <c r="C132" s="1">
        <v>123</v>
      </c>
      <c r="D132" s="1">
        <v>600</v>
      </c>
      <c r="E132" s="5">
        <f t="shared" si="6"/>
        <v>298.44469072206437</v>
      </c>
      <c r="F132" s="5">
        <f t="shared" si="8"/>
        <v>415.5683781611541</v>
      </c>
      <c r="G132" s="5"/>
      <c r="H132" s="1"/>
      <c r="I132" s="1"/>
    </row>
    <row r="133" spans="1:9" ht="12">
      <c r="A133" s="1"/>
      <c r="B133" s="4">
        <f t="shared" si="9"/>
        <v>40786</v>
      </c>
      <c r="C133" s="1">
        <v>124</v>
      </c>
      <c r="D133" s="1">
        <v>600</v>
      </c>
      <c r="E133" s="5">
        <f t="shared" si="6"/>
        <v>296.7550417033658</v>
      </c>
      <c r="F133" s="5">
        <f t="shared" si="8"/>
        <v>414.01383397418476</v>
      </c>
      <c r="G133" s="5"/>
      <c r="H133" s="1"/>
      <c r="I133" s="1"/>
    </row>
    <row r="134" spans="1:9" ht="12">
      <c r="A134" s="1"/>
      <c r="B134" s="4">
        <f t="shared" si="9"/>
        <v>40816</v>
      </c>
      <c r="C134" s="1">
        <v>125</v>
      </c>
      <c r="D134" s="1">
        <v>600</v>
      </c>
      <c r="E134" s="5">
        <f t="shared" si="6"/>
        <v>295.0749586575096</v>
      </c>
      <c r="F134" s="5">
        <f t="shared" si="8"/>
        <v>412.4651049737316</v>
      </c>
      <c r="G134" s="5"/>
      <c r="H134" s="1"/>
      <c r="I134" s="1"/>
    </row>
    <row r="135" spans="1:9" ht="12">
      <c r="A135" s="1"/>
      <c r="B135" s="4">
        <f t="shared" si="9"/>
        <v>40847</v>
      </c>
      <c r="C135" s="1">
        <v>126</v>
      </c>
      <c r="D135" s="1">
        <v>600</v>
      </c>
      <c r="E135" s="5">
        <f t="shared" si="6"/>
        <v>293.4043874265995</v>
      </c>
      <c r="F135" s="5">
        <f t="shared" si="8"/>
        <v>410.922169406541</v>
      </c>
      <c r="G135" s="5"/>
      <c r="H135" s="1"/>
      <c r="I135" s="1"/>
    </row>
    <row r="136" spans="1:9" ht="12">
      <c r="A136" s="1"/>
      <c r="B136" s="4">
        <f t="shared" si="9"/>
        <v>40877</v>
      </c>
      <c r="C136" s="1">
        <v>127</v>
      </c>
      <c r="D136" s="1">
        <v>600</v>
      </c>
      <c r="E136" s="5">
        <f t="shared" si="6"/>
        <v>291.74327415935466</v>
      </c>
      <c r="F136" s="5">
        <f t="shared" si="8"/>
        <v>409.38500560073265</v>
      </c>
      <c r="G136" s="5"/>
      <c r="H136" s="1"/>
      <c r="I136" s="1"/>
    </row>
    <row r="137" spans="1:9" ht="12">
      <c r="A137" s="1"/>
      <c r="B137" s="4">
        <f t="shared" si="9"/>
        <v>40908</v>
      </c>
      <c r="C137" s="1">
        <v>128</v>
      </c>
      <c r="D137" s="1">
        <v>600</v>
      </c>
      <c r="E137" s="5">
        <f t="shared" si="6"/>
        <v>290.0915653093744</v>
      </c>
      <c r="F137" s="5">
        <f t="shared" si="8"/>
        <v>407.85359196549643</v>
      </c>
      <c r="G137" s="5"/>
      <c r="H137" s="1"/>
      <c r="I137" s="1"/>
    </row>
    <row r="138" spans="1:9" ht="12">
      <c r="A138" s="1"/>
      <c r="B138" s="4">
        <f t="shared" si="9"/>
        <v>40939</v>
      </c>
      <c r="C138" s="1">
        <v>129</v>
      </c>
      <c r="D138" s="1">
        <v>600</v>
      </c>
      <c r="E138" s="5">
        <f aca="true" t="shared" si="10" ref="E138:E201">D138*MTAEG^(-C138/12)</f>
        <v>288.4492076334116</v>
      </c>
      <c r="F138" s="5">
        <f t="shared" si="8"/>
        <v>406.3279069907878</v>
      </c>
      <c r="G138" s="5"/>
      <c r="H138" s="1"/>
      <c r="I138" s="1"/>
    </row>
    <row r="139" spans="1:9" ht="12">
      <c r="A139" s="1"/>
      <c r="B139" s="4">
        <f aca="true" t="shared" si="11" ref="B139:B150">B127+366</f>
        <v>40968</v>
      </c>
      <c r="C139" s="1">
        <v>130</v>
      </c>
      <c r="D139" s="1">
        <v>600</v>
      </c>
      <c r="E139" s="5">
        <f t="shared" si="10"/>
        <v>286.8161481896568</v>
      </c>
      <c r="F139" s="5">
        <f t="shared" si="8"/>
        <v>404.8079292470265</v>
      </c>
      <c r="G139" s="5"/>
      <c r="H139" s="1"/>
      <c r="I139" s="1"/>
    </row>
    <row r="140" spans="1:9" ht="12">
      <c r="A140" s="1"/>
      <c r="B140" s="4">
        <f t="shared" si="11"/>
        <v>40999</v>
      </c>
      <c r="C140" s="1">
        <v>131</v>
      </c>
      <c r="D140" s="1">
        <v>600</v>
      </c>
      <c r="E140" s="5">
        <f t="shared" si="10"/>
        <v>285.192334336031</v>
      </c>
      <c r="F140" s="5">
        <f t="shared" si="8"/>
        <v>403.29363738479526</v>
      </c>
      <c r="G140" s="5"/>
      <c r="H140" s="1"/>
      <c r="I140" s="1"/>
    </row>
    <row r="141" spans="1:9" ht="12">
      <c r="A141" s="1"/>
      <c r="B141" s="4">
        <f t="shared" si="11"/>
        <v>41029</v>
      </c>
      <c r="C141" s="1">
        <v>132</v>
      </c>
      <c r="D141" s="1">
        <v>600</v>
      </c>
      <c r="E141" s="5">
        <f t="shared" si="10"/>
        <v>283.57771372848924</v>
      </c>
      <c r="F141" s="5">
        <f t="shared" si="8"/>
        <v>401.78501013454024</v>
      </c>
      <c r="G141" s="5"/>
      <c r="H141" s="1"/>
      <c r="I141" s="1"/>
    </row>
    <row r="142" spans="1:9" ht="12">
      <c r="A142" s="1"/>
      <c r="B142" s="4">
        <f t="shared" si="11"/>
        <v>41060</v>
      </c>
      <c r="C142" s="1">
        <v>133</v>
      </c>
      <c r="D142" s="1">
        <v>600</v>
      </c>
      <c r="E142" s="5">
        <f t="shared" si="10"/>
        <v>281.9722343193337</v>
      </c>
      <c r="F142" s="5">
        <f t="shared" si="8"/>
        <v>400.2820263062715</v>
      </c>
      <c r="G142" s="5"/>
      <c r="H142" s="1"/>
      <c r="I142" s="1"/>
    </row>
    <row r="143" spans="1:9" ht="12">
      <c r="A143" s="1"/>
      <c r="B143" s="4">
        <f t="shared" si="11"/>
        <v>41090</v>
      </c>
      <c r="C143" s="1">
        <v>134</v>
      </c>
      <c r="D143" s="1">
        <v>600</v>
      </c>
      <c r="E143" s="5">
        <f t="shared" si="10"/>
        <v>280.3758443555344</v>
      </c>
      <c r="F143" s="5">
        <f t="shared" si="8"/>
        <v>398.78466478926646</v>
      </c>
      <c r="G143" s="5"/>
      <c r="H143" s="1"/>
      <c r="I143" s="1"/>
    </row>
    <row r="144" spans="1:9" ht="12">
      <c r="A144" s="1"/>
      <c r="B144" s="4">
        <f t="shared" si="11"/>
        <v>41121</v>
      </c>
      <c r="C144" s="1">
        <v>135</v>
      </c>
      <c r="D144" s="1">
        <v>600</v>
      </c>
      <c r="E144" s="5">
        <f t="shared" si="10"/>
        <v>278.78849237706254</v>
      </c>
      <c r="F144" s="5">
        <f t="shared" si="8"/>
        <v>397.29290455177255</v>
      </c>
      <c r="G144" s="5"/>
      <c r="H144" s="1"/>
      <c r="I144" s="1"/>
    </row>
    <row r="145" spans="1:9" ht="12">
      <c r="A145" s="1"/>
      <c r="B145" s="4">
        <f t="shared" si="11"/>
        <v>41152</v>
      </c>
      <c r="C145" s="1">
        <v>136</v>
      </c>
      <c r="D145" s="1">
        <v>600</v>
      </c>
      <c r="E145" s="5">
        <f t="shared" si="10"/>
        <v>277.2101272152308</v>
      </c>
      <c r="F145" s="5">
        <f t="shared" si="8"/>
        <v>395.80672464071205</v>
      </c>
      <c r="G145" s="5"/>
      <c r="H145" s="1"/>
      <c r="I145" s="1"/>
    </row>
    <row r="146" spans="1:9" ht="12">
      <c r="A146" s="1"/>
      <c r="B146" s="4">
        <f t="shared" si="11"/>
        <v>41182</v>
      </c>
      <c r="C146" s="1">
        <v>137</v>
      </c>
      <c r="D146" s="1">
        <v>600</v>
      </c>
      <c r="E146" s="5">
        <f t="shared" si="10"/>
        <v>275.6406979910443</v>
      </c>
      <c r="F146" s="5">
        <f t="shared" si="8"/>
        <v>394.32610418138773</v>
      </c>
      <c r="G146" s="5"/>
      <c r="H146" s="1"/>
      <c r="I146" s="1"/>
    </row>
    <row r="147" spans="1:9" ht="12">
      <c r="A147" s="1"/>
      <c r="B147" s="4">
        <f t="shared" si="11"/>
        <v>41213</v>
      </c>
      <c r="C147" s="1">
        <v>138</v>
      </c>
      <c r="D147" s="1">
        <v>600</v>
      </c>
      <c r="E147" s="5">
        <f t="shared" si="10"/>
        <v>274.0801541135602</v>
      </c>
      <c r="F147" s="5">
        <f t="shared" si="8"/>
        <v>392.8510223771902</v>
      </c>
      <c r="G147" s="5"/>
      <c r="H147" s="1"/>
      <c r="I147" s="1"/>
    </row>
    <row r="148" spans="1:9" ht="12">
      <c r="A148" s="1"/>
      <c r="B148" s="4">
        <f t="shared" si="11"/>
        <v>41243</v>
      </c>
      <c r="C148" s="1">
        <v>139</v>
      </c>
      <c r="D148" s="1">
        <v>600</v>
      </c>
      <c r="E148" s="5">
        <f t="shared" si="10"/>
        <v>272.5284452782571</v>
      </c>
      <c r="F148" s="5">
        <f t="shared" si="8"/>
        <v>391.38145850930465</v>
      </c>
      <c r="G148" s="5"/>
      <c r="H148" s="1"/>
      <c r="I148" s="1"/>
    </row>
    <row r="149" spans="1:9" ht="12">
      <c r="A149" s="1"/>
      <c r="B149" s="4">
        <f t="shared" si="11"/>
        <v>41274</v>
      </c>
      <c r="C149" s="1">
        <v>140</v>
      </c>
      <c r="D149" s="1">
        <v>600</v>
      </c>
      <c r="E149" s="5">
        <f t="shared" si="10"/>
        <v>270.98552146541346</v>
      </c>
      <c r="F149" s="5">
        <f t="shared" si="8"/>
        <v>389.91739193642104</v>
      </c>
      <c r="G149" s="5"/>
      <c r="H149" s="1"/>
      <c r="I149" s="1"/>
    </row>
    <row r="150" spans="1:9" ht="12">
      <c r="A150" s="1"/>
      <c r="B150" s="4">
        <f t="shared" si="11"/>
        <v>41305</v>
      </c>
      <c r="C150" s="1">
        <v>141</v>
      </c>
      <c r="D150" s="1">
        <v>600</v>
      </c>
      <c r="E150" s="5">
        <f t="shared" si="10"/>
        <v>269.4513329384949</v>
      </c>
      <c r="F150" s="5">
        <f t="shared" si="8"/>
        <v>388.45880209444334</v>
      </c>
      <c r="G150" s="5"/>
      <c r="H150" s="1"/>
      <c r="I150" s="1"/>
    </row>
    <row r="151" spans="1:9" ht="12">
      <c r="A151" s="1"/>
      <c r="B151" s="4">
        <f aca="true" t="shared" si="12" ref="B151:B186">B139+365</f>
        <v>41333</v>
      </c>
      <c r="C151" s="1">
        <v>142</v>
      </c>
      <c r="D151" s="1">
        <v>600</v>
      </c>
      <c r="E151" s="5">
        <f t="shared" si="10"/>
        <v>267.92583024255134</v>
      </c>
      <c r="F151" s="5">
        <f t="shared" si="8"/>
        <v>387.0056684962012</v>
      </c>
      <c r="G151" s="5"/>
      <c r="H151" s="1"/>
      <c r="I151" s="1"/>
    </row>
    <row r="152" spans="1:9" ht="12">
      <c r="A152" s="1"/>
      <c r="B152" s="4">
        <f t="shared" si="12"/>
        <v>41364</v>
      </c>
      <c r="C152" s="1">
        <v>143</v>
      </c>
      <c r="D152" s="1">
        <v>600</v>
      </c>
      <c r="E152" s="5">
        <f t="shared" si="10"/>
        <v>266.40896420262266</v>
      </c>
      <c r="F152" s="5">
        <f t="shared" si="8"/>
        <v>385.5579707311618</v>
      </c>
      <c r="G152" s="5"/>
      <c r="H152" s="1"/>
      <c r="I152" s="1"/>
    </row>
    <row r="153" spans="1:9" ht="12">
      <c r="A153" s="1"/>
      <c r="B153" s="4">
        <f t="shared" si="12"/>
        <v>41394</v>
      </c>
      <c r="C153" s="1">
        <v>144</v>
      </c>
      <c r="D153" s="1">
        <v>600</v>
      </c>
      <c r="E153" s="5">
        <f t="shared" si="10"/>
        <v>264.90068592215323</v>
      </c>
      <c r="F153" s="5">
        <f t="shared" si="8"/>
        <v>384.11568846514353</v>
      </c>
      <c r="G153" s="5"/>
      <c r="H153" s="1"/>
      <c r="I153" s="1"/>
    </row>
    <row r="154" spans="1:9" ht="12">
      <c r="A154" s="1"/>
      <c r="B154" s="4">
        <f t="shared" si="12"/>
        <v>41425</v>
      </c>
      <c r="C154" s="1">
        <v>145</v>
      </c>
      <c r="D154" s="1">
        <v>600</v>
      </c>
      <c r="E154" s="5">
        <f t="shared" si="10"/>
        <v>263.4009467814167</v>
      </c>
      <c r="F154" s="5">
        <f t="shared" si="8"/>
        <v>382.67880144003016</v>
      </c>
      <c r="G154" s="5"/>
      <c r="H154" s="1"/>
      <c r="I154" s="1"/>
    </row>
    <row r="155" spans="1:9" ht="12">
      <c r="A155" s="1"/>
      <c r="B155" s="4">
        <f t="shared" si="12"/>
        <v>41455</v>
      </c>
      <c r="C155" s="1">
        <v>146</v>
      </c>
      <c r="D155" s="1">
        <v>600</v>
      </c>
      <c r="E155" s="5">
        <f t="shared" si="10"/>
        <v>261.90969843594706</v>
      </c>
      <c r="F155" s="5">
        <f t="shared" si="8"/>
        <v>381.24728947348615</v>
      </c>
      <c r="G155" s="5"/>
      <c r="H155" s="1"/>
      <c r="I155" s="1"/>
    </row>
    <row r="156" spans="1:9" ht="12">
      <c r="A156" s="1"/>
      <c r="B156" s="4">
        <f t="shared" si="12"/>
        <v>41486</v>
      </c>
      <c r="C156" s="1">
        <v>147</v>
      </c>
      <c r="D156" s="1">
        <v>600</v>
      </c>
      <c r="E156" s="5">
        <f t="shared" si="10"/>
        <v>260.4268928149817</v>
      </c>
      <c r="F156" s="5">
        <f t="shared" si="8"/>
        <v>379.8211324586735</v>
      </c>
      <c r="G156" s="5"/>
      <c r="H156" s="1"/>
      <c r="I156" s="1"/>
    </row>
    <row r="157" spans="1:9" ht="12">
      <c r="A157" s="1"/>
      <c r="B157" s="4">
        <f t="shared" si="12"/>
        <v>41517</v>
      </c>
      <c r="C157" s="1">
        <v>148</v>
      </c>
      <c r="D157" s="1">
        <v>600</v>
      </c>
      <c r="E157" s="5">
        <f t="shared" si="10"/>
        <v>258.9524821199115</v>
      </c>
      <c r="F157" s="5">
        <f t="shared" si="8"/>
        <v>378.4003103639694</v>
      </c>
      <c r="G157" s="5"/>
      <c r="H157" s="1"/>
      <c r="I157" s="1"/>
    </row>
    <row r="158" spans="1:9" ht="12">
      <c r="A158" s="1"/>
      <c r="B158" s="4">
        <f t="shared" si="12"/>
        <v>41547</v>
      </c>
      <c r="C158" s="1">
        <v>149</v>
      </c>
      <c r="D158" s="1">
        <v>600</v>
      </c>
      <c r="E158" s="5">
        <f t="shared" si="10"/>
        <v>257.4864188227395</v>
      </c>
      <c r="F158" s="5">
        <f t="shared" si="8"/>
        <v>376.9848032326843</v>
      </c>
      <c r="G158" s="5"/>
      <c r="H158" s="1"/>
      <c r="I158" s="1"/>
    </row>
    <row r="159" spans="1:9" ht="12">
      <c r="A159" s="1"/>
      <c r="B159" s="4">
        <f t="shared" si="12"/>
        <v>41578</v>
      </c>
      <c r="C159" s="1">
        <v>150</v>
      </c>
      <c r="D159" s="1">
        <v>600</v>
      </c>
      <c r="E159" s="5">
        <f t="shared" si="10"/>
        <v>256.02865566454943</v>
      </c>
      <c r="F159" s="5">
        <f t="shared" si="8"/>
        <v>375.57459118278217</v>
      </c>
      <c r="G159" s="5"/>
      <c r="H159" s="1"/>
      <c r="I159" s="1"/>
    </row>
    <row r="160" spans="1:9" ht="12">
      <c r="A160" s="1"/>
      <c r="B160" s="4">
        <f t="shared" si="12"/>
        <v>41608</v>
      </c>
      <c r="C160" s="1">
        <v>151</v>
      </c>
      <c r="D160" s="1">
        <v>600</v>
      </c>
      <c r="E160" s="5">
        <f t="shared" si="10"/>
        <v>254.5791456539821</v>
      </c>
      <c r="F160" s="5">
        <f t="shared" si="8"/>
        <v>374.16965440660107</v>
      </c>
      <c r="G160" s="5"/>
      <c r="H160" s="1"/>
      <c r="I160" s="1"/>
    </row>
    <row r="161" spans="1:9" ht="12">
      <c r="A161" s="1"/>
      <c r="B161" s="4">
        <f t="shared" si="12"/>
        <v>41639</v>
      </c>
      <c r="C161" s="1">
        <v>152</v>
      </c>
      <c r="D161" s="1">
        <v>600</v>
      </c>
      <c r="E161" s="5">
        <f t="shared" si="10"/>
        <v>253.13784206572043</v>
      </c>
      <c r="F161" s="5">
        <f t="shared" si="8"/>
        <v>372.7699731705746</v>
      </c>
      <c r="G161" s="5"/>
      <c r="H161" s="1"/>
      <c r="I161" s="1"/>
    </row>
    <row r="162" spans="1:9" ht="12">
      <c r="A162" s="1"/>
      <c r="B162" s="4">
        <f t="shared" si="12"/>
        <v>41670</v>
      </c>
      <c r="C162" s="1">
        <v>153</v>
      </c>
      <c r="D162" s="1">
        <v>600</v>
      </c>
      <c r="E162" s="5">
        <f t="shared" si="10"/>
        <v>251.70469843898346</v>
      </c>
      <c r="F162" s="5">
        <f t="shared" si="8"/>
        <v>371.37552781495543</v>
      </c>
      <c r="G162" s="5"/>
      <c r="H162" s="1"/>
      <c r="I162" s="1"/>
    </row>
    <row r="163" spans="1:9" ht="12">
      <c r="A163" s="1"/>
      <c r="B163" s="4">
        <f t="shared" si="12"/>
        <v>41698</v>
      </c>
      <c r="C163" s="1">
        <v>154</v>
      </c>
      <c r="D163" s="1">
        <v>600</v>
      </c>
      <c r="E163" s="5">
        <f t="shared" si="10"/>
        <v>250.2796685760287</v>
      </c>
      <c r="F163" s="5">
        <f aca="true" t="shared" si="13" ref="F163:F226">D163*(1+ICS)^-((+C163-25)/12)</f>
        <v>369.98629875353845</v>
      </c>
      <c r="G163" s="5"/>
      <c r="H163" s="1"/>
      <c r="I163" s="1"/>
    </row>
    <row r="164" spans="1:9" ht="12">
      <c r="A164" s="1"/>
      <c r="B164" s="4">
        <f t="shared" si="12"/>
        <v>41729</v>
      </c>
      <c r="C164" s="1">
        <v>155</v>
      </c>
      <c r="D164" s="1">
        <v>600</v>
      </c>
      <c r="E164" s="5">
        <f t="shared" si="10"/>
        <v>248.86270654066283</v>
      </c>
      <c r="F164" s="5">
        <f t="shared" si="13"/>
        <v>368.60226647338607</v>
      </c>
      <c r="G164" s="5"/>
      <c r="H164" s="1"/>
      <c r="I164" s="1"/>
    </row>
    <row r="165" spans="1:9" ht="12">
      <c r="A165" s="1"/>
      <c r="B165" s="4">
        <f t="shared" si="12"/>
        <v>41759</v>
      </c>
      <c r="C165" s="1">
        <v>156</v>
      </c>
      <c r="D165" s="1">
        <v>600</v>
      </c>
      <c r="E165" s="5">
        <f t="shared" si="10"/>
        <v>247.45376665676073</v>
      </c>
      <c r="F165" s="5">
        <f t="shared" si="13"/>
        <v>367.22341153455403</v>
      </c>
      <c r="G165" s="5"/>
      <c r="H165" s="1"/>
      <c r="I165" s="1"/>
    </row>
    <row r="166" spans="1:9" ht="12">
      <c r="A166" s="1"/>
      <c r="B166" s="4">
        <f t="shared" si="12"/>
        <v>41790</v>
      </c>
      <c r="C166" s="1">
        <v>157</v>
      </c>
      <c r="D166" s="1">
        <v>600</v>
      </c>
      <c r="E166" s="5">
        <f t="shared" si="10"/>
        <v>246.0528035067941</v>
      </c>
      <c r="F166" s="5">
        <f t="shared" si="13"/>
        <v>365.8497145698184</v>
      </c>
      <c r="G166" s="5"/>
      <c r="H166" s="1"/>
      <c r="I166" s="1"/>
    </row>
    <row r="167" spans="1:9" ht="12">
      <c r="A167" s="1"/>
      <c r="B167" s="4">
        <f t="shared" si="12"/>
        <v>41820</v>
      </c>
      <c r="C167" s="1">
        <v>158</v>
      </c>
      <c r="D167" s="1">
        <v>600</v>
      </c>
      <c r="E167" s="5">
        <f t="shared" si="10"/>
        <v>244.65977193036557</v>
      </c>
      <c r="F167" s="5">
        <f t="shared" si="13"/>
        <v>364.48115628440354</v>
      </c>
      <c r="G167" s="5"/>
      <c r="H167" s="1"/>
      <c r="I167" s="1"/>
    </row>
    <row r="168" spans="1:9" ht="12">
      <c r="A168" s="1"/>
      <c r="B168" s="4">
        <f t="shared" si="12"/>
        <v>41851</v>
      </c>
      <c r="C168" s="1">
        <v>159</v>
      </c>
      <c r="D168" s="1">
        <v>600</v>
      </c>
      <c r="E168" s="5">
        <f t="shared" si="10"/>
        <v>243.27462702275474</v>
      </c>
      <c r="F168" s="5">
        <f t="shared" si="13"/>
        <v>363.1177174557108</v>
      </c>
      <c r="G168" s="5"/>
      <c r="H168" s="1"/>
      <c r="I168" s="1"/>
    </row>
    <row r="169" spans="1:9" ht="12">
      <c r="A169" s="1"/>
      <c r="B169" s="4">
        <f t="shared" si="12"/>
        <v>41882</v>
      </c>
      <c r="C169" s="1">
        <v>160</v>
      </c>
      <c r="D169" s="1">
        <v>600</v>
      </c>
      <c r="E169" s="5">
        <f t="shared" si="10"/>
        <v>241.8973241334698</v>
      </c>
      <c r="F169" s="5">
        <f t="shared" si="13"/>
        <v>361.7593789330491</v>
      </c>
      <c r="G169" s="5"/>
      <c r="H169" s="1"/>
      <c r="I169" s="1"/>
    </row>
    <row r="170" spans="1:9" ht="12">
      <c r="A170" s="1"/>
      <c r="B170" s="4">
        <f t="shared" si="12"/>
        <v>41912</v>
      </c>
      <c r="C170" s="1">
        <v>161</v>
      </c>
      <c r="D170" s="1">
        <v>600</v>
      </c>
      <c r="E170" s="5">
        <f t="shared" si="10"/>
        <v>240.52781886480832</v>
      </c>
      <c r="F170" s="5">
        <f t="shared" si="13"/>
        <v>360.4061216373654</v>
      </c>
      <c r="G170" s="5"/>
      <c r="H170" s="1"/>
      <c r="I170" s="1"/>
    </row>
    <row r="171" spans="1:9" ht="12">
      <c r="A171" s="1"/>
      <c r="B171" s="4">
        <f t="shared" si="12"/>
        <v>41943</v>
      </c>
      <c r="C171" s="1">
        <v>162</v>
      </c>
      <c r="D171" s="1">
        <v>600</v>
      </c>
      <c r="E171" s="5">
        <f t="shared" si="10"/>
        <v>239.1660670704261</v>
      </c>
      <c r="F171" s="5">
        <f t="shared" si="13"/>
        <v>359.0579265609772</v>
      </c>
      <c r="G171" s="5"/>
      <c r="H171" s="1"/>
      <c r="I171" s="1"/>
    </row>
    <row r="172" spans="1:9" ht="12">
      <c r="A172" s="1"/>
      <c r="B172" s="4">
        <f t="shared" si="12"/>
        <v>41973</v>
      </c>
      <c r="C172" s="1">
        <v>163</v>
      </c>
      <c r="D172" s="1">
        <v>600</v>
      </c>
      <c r="E172" s="5">
        <f t="shared" si="10"/>
        <v>237.81202485391407</v>
      </c>
      <c r="F172" s="5">
        <f t="shared" si="13"/>
        <v>357.71477476730496</v>
      </c>
      <c r="G172" s="5"/>
      <c r="H172" s="1"/>
      <c r="I172" s="1"/>
    </row>
    <row r="173" spans="1:9" ht="12">
      <c r="A173" s="1"/>
      <c r="B173" s="4">
        <f t="shared" si="12"/>
        <v>42004</v>
      </c>
      <c r="C173" s="1">
        <v>164</v>
      </c>
      <c r="D173" s="1">
        <v>600</v>
      </c>
      <c r="E173" s="5">
        <f t="shared" si="10"/>
        <v>236.46564856738354</v>
      </c>
      <c r="F173" s="5">
        <f t="shared" si="13"/>
        <v>356.3766473906066</v>
      </c>
      <c r="G173" s="5"/>
      <c r="H173" s="1"/>
      <c r="I173" s="1"/>
    </row>
    <row r="174" spans="1:9" ht="12">
      <c r="A174" s="1"/>
      <c r="B174" s="4">
        <f t="shared" si="12"/>
        <v>42035</v>
      </c>
      <c r="C174" s="1">
        <v>165</v>
      </c>
      <c r="D174" s="1">
        <v>600</v>
      </c>
      <c r="E174" s="5">
        <f t="shared" si="10"/>
        <v>235.1268948100588</v>
      </c>
      <c r="F174" s="5">
        <f t="shared" si="13"/>
        <v>355.0435256357126</v>
      </c>
      <c r="G174" s="5"/>
      <c r="H174" s="1"/>
      <c r="I174" s="1"/>
    </row>
    <row r="175" spans="1:9" ht="12">
      <c r="A175" s="1"/>
      <c r="B175" s="4">
        <f t="shared" si="12"/>
        <v>42063</v>
      </c>
      <c r="C175" s="1">
        <v>166</v>
      </c>
      <c r="D175" s="1">
        <v>600</v>
      </c>
      <c r="E175" s="5">
        <f t="shared" si="10"/>
        <v>233.79572042687826</v>
      </c>
      <c r="F175" s="5">
        <f t="shared" si="13"/>
        <v>353.7153907777614</v>
      </c>
      <c r="G175" s="5"/>
      <c r="H175" s="1"/>
      <c r="I175" s="1"/>
    </row>
    <row r="176" spans="1:9" ht="12">
      <c r="A176" s="1"/>
      <c r="B176" s="4">
        <f t="shared" si="12"/>
        <v>42094</v>
      </c>
      <c r="C176" s="1">
        <v>167</v>
      </c>
      <c r="D176" s="1">
        <v>600</v>
      </c>
      <c r="E176" s="5">
        <f t="shared" si="10"/>
        <v>232.47208250710344</v>
      </c>
      <c r="F176" s="5">
        <f t="shared" si="13"/>
        <v>352.392224161937</v>
      </c>
      <c r="G176" s="5"/>
      <c r="H176" s="1"/>
      <c r="I176" s="1"/>
    </row>
    <row r="177" spans="1:9" ht="12">
      <c r="A177" s="1"/>
      <c r="B177" s="4">
        <f t="shared" si="12"/>
        <v>42124</v>
      </c>
      <c r="C177" s="1">
        <v>168</v>
      </c>
      <c r="D177" s="1">
        <v>600</v>
      </c>
      <c r="E177" s="5">
        <f t="shared" si="10"/>
        <v>231.15593838293537</v>
      </c>
      <c r="F177" s="5">
        <f t="shared" si="13"/>
        <v>351.0740072032066</v>
      </c>
      <c r="G177" s="5"/>
      <c r="H177" s="1"/>
      <c r="I177" s="1"/>
    </row>
    <row r="178" spans="1:9" ht="12">
      <c r="A178" s="1"/>
      <c r="B178" s="4">
        <f t="shared" si="12"/>
        <v>42155</v>
      </c>
      <c r="C178" s="1">
        <v>169</v>
      </c>
      <c r="D178" s="1">
        <v>600</v>
      </c>
      <c r="E178" s="5">
        <f t="shared" si="10"/>
        <v>229.84724562814037</v>
      </c>
      <c r="F178" s="5">
        <f t="shared" si="13"/>
        <v>349.7607213860597</v>
      </c>
      <c r="G178" s="5"/>
      <c r="H178" s="1"/>
      <c r="I178" s="1"/>
    </row>
    <row r="179" spans="1:9" ht="12">
      <c r="A179" s="1"/>
      <c r="B179" s="4">
        <f t="shared" si="12"/>
        <v>42185</v>
      </c>
      <c r="C179" s="1">
        <v>170</v>
      </c>
      <c r="D179" s="1">
        <v>600</v>
      </c>
      <c r="E179" s="5">
        <f t="shared" si="10"/>
        <v>228.54596205668017</v>
      </c>
      <c r="F179" s="5">
        <f t="shared" si="13"/>
        <v>348.4523482642481</v>
      </c>
      <c r="G179" s="5"/>
      <c r="H179" s="1"/>
      <c r="I179" s="1"/>
    </row>
    <row r="180" spans="1:9" ht="12">
      <c r="A180" s="1"/>
      <c r="B180" s="4">
        <f t="shared" si="12"/>
        <v>42216</v>
      </c>
      <c r="C180" s="1">
        <v>171</v>
      </c>
      <c r="D180" s="1">
        <v>600</v>
      </c>
      <c r="E180" s="5">
        <f t="shared" si="10"/>
        <v>227.25204572135416</v>
      </c>
      <c r="F180" s="5">
        <f t="shared" si="13"/>
        <v>347.14886946052656</v>
      </c>
      <c r="G180" s="5"/>
      <c r="H180" s="1"/>
      <c r="I180" s="1"/>
    </row>
    <row r="181" spans="1:9" ht="12">
      <c r="A181" s="1"/>
      <c r="B181" s="4">
        <f t="shared" si="12"/>
        <v>42247</v>
      </c>
      <c r="C181" s="1">
        <v>172</v>
      </c>
      <c r="D181" s="1">
        <v>600</v>
      </c>
      <c r="E181" s="5">
        <f t="shared" si="10"/>
        <v>225.9654549124464</v>
      </c>
      <c r="F181" s="5">
        <f t="shared" si="13"/>
        <v>345.85026666639493</v>
      </c>
      <c r="G181" s="5"/>
      <c r="H181" s="1"/>
      <c r="I181" s="1"/>
    </row>
    <row r="182" spans="1:9" ht="12">
      <c r="A182" s="1"/>
      <c r="B182" s="4">
        <f t="shared" si="12"/>
        <v>42277</v>
      </c>
      <c r="C182" s="1">
        <v>173</v>
      </c>
      <c r="D182" s="1">
        <v>600</v>
      </c>
      <c r="E182" s="5">
        <f t="shared" si="10"/>
        <v>224.68614815638108</v>
      </c>
      <c r="F182" s="5">
        <f t="shared" si="13"/>
        <v>344.55652164184073</v>
      </c>
      <c r="G182" s="5"/>
      <c r="H182" s="1"/>
      <c r="I182" s="1"/>
    </row>
    <row r="183" spans="1:9" ht="12">
      <c r="A183" s="1"/>
      <c r="B183" s="4">
        <f t="shared" si="12"/>
        <v>42308</v>
      </c>
      <c r="C183" s="1">
        <v>174</v>
      </c>
      <c r="D183" s="1">
        <v>600</v>
      </c>
      <c r="E183" s="5">
        <f t="shared" si="10"/>
        <v>223.4140842143854</v>
      </c>
      <c r="F183" s="5">
        <f t="shared" si="13"/>
        <v>343.26761621508336</v>
      </c>
      <c r="G183" s="5"/>
      <c r="H183" s="1"/>
      <c r="I183" s="1"/>
    </row>
    <row r="184" spans="1:9" ht="12">
      <c r="A184" s="1"/>
      <c r="B184" s="4">
        <f t="shared" si="12"/>
        <v>42338</v>
      </c>
      <c r="C184" s="1">
        <v>175</v>
      </c>
      <c r="D184" s="1">
        <v>600</v>
      </c>
      <c r="E184" s="5">
        <f t="shared" si="10"/>
        <v>222.14922208116076</v>
      </c>
      <c r="F184" s="5">
        <f t="shared" si="13"/>
        <v>341.9835322823183</v>
      </c>
      <c r="G184" s="5"/>
      <c r="H184" s="1"/>
      <c r="I184" s="1"/>
    </row>
    <row r="185" spans="1:9" ht="12">
      <c r="A185" s="1"/>
      <c r="B185" s="4">
        <f t="shared" si="12"/>
        <v>42369</v>
      </c>
      <c r="C185" s="1">
        <v>176</v>
      </c>
      <c r="D185" s="1">
        <v>600</v>
      </c>
      <c r="E185" s="5">
        <f t="shared" si="10"/>
        <v>220.8915209835606</v>
      </c>
      <c r="F185" s="5">
        <f t="shared" si="13"/>
        <v>340.7042518074634</v>
      </c>
      <c r="G185" s="5"/>
      <c r="H185" s="1"/>
      <c r="I185" s="1"/>
    </row>
    <row r="186" spans="1:9" ht="12">
      <c r="A186" s="1"/>
      <c r="B186" s="4">
        <f t="shared" si="12"/>
        <v>42400</v>
      </c>
      <c r="C186" s="1">
        <v>177</v>
      </c>
      <c r="D186" s="1">
        <v>600</v>
      </c>
      <c r="E186" s="5">
        <f t="shared" si="10"/>
        <v>219.64094037927612</v>
      </c>
      <c r="F186" s="5">
        <f t="shared" si="13"/>
        <v>339.429756821905</v>
      </c>
      <c r="G186" s="5"/>
      <c r="H186" s="1"/>
      <c r="I186" s="1"/>
    </row>
    <row r="187" spans="1:9" ht="12">
      <c r="A187" s="1"/>
      <c r="B187" s="4">
        <f aca="true" t="shared" si="14" ref="B187:B198">B175+366</f>
        <v>42429</v>
      </c>
      <c r="C187" s="1">
        <v>178</v>
      </c>
      <c r="D187" s="1">
        <v>600</v>
      </c>
      <c r="E187" s="5">
        <f t="shared" si="10"/>
        <v>218.3974399555293</v>
      </c>
      <c r="F187" s="5">
        <f t="shared" si="13"/>
        <v>338.16002942424603</v>
      </c>
      <c r="G187" s="5"/>
      <c r="H187" s="1"/>
      <c r="I187" s="1"/>
    </row>
    <row r="188" spans="1:9" ht="12">
      <c r="A188" s="1"/>
      <c r="B188" s="4">
        <f t="shared" si="14"/>
        <v>42460</v>
      </c>
      <c r="C188" s="1">
        <v>179</v>
      </c>
      <c r="D188" s="1">
        <v>600</v>
      </c>
      <c r="E188" s="5">
        <f t="shared" si="10"/>
        <v>217.16097962777374</v>
      </c>
      <c r="F188" s="5">
        <f t="shared" si="13"/>
        <v>336.8950517800544</v>
      </c>
      <c r="G188" s="5"/>
      <c r="H188" s="1"/>
      <c r="I188" s="1"/>
    </row>
    <row r="189" spans="1:9" ht="12">
      <c r="A189" s="1"/>
      <c r="B189" s="4">
        <f t="shared" si="14"/>
        <v>42490</v>
      </c>
      <c r="C189" s="1">
        <v>180</v>
      </c>
      <c r="D189" s="1">
        <v>600</v>
      </c>
      <c r="E189" s="5">
        <f t="shared" si="10"/>
        <v>215.93151953840177</v>
      </c>
      <c r="F189" s="5">
        <f t="shared" si="13"/>
        <v>335.63480612161237</v>
      </c>
      <c r="G189" s="5"/>
      <c r="H189" s="1"/>
      <c r="I189" s="1"/>
    </row>
    <row r="190" spans="1:9" ht="12">
      <c r="A190" s="1"/>
      <c r="B190" s="4">
        <f t="shared" si="14"/>
        <v>42521</v>
      </c>
      <c r="C190" s="1">
        <v>181</v>
      </c>
      <c r="D190" s="1">
        <v>600</v>
      </c>
      <c r="E190" s="5">
        <f t="shared" si="10"/>
        <v>214.70902005546117</v>
      </c>
      <c r="F190" s="5">
        <f t="shared" si="13"/>
        <v>334.379274747667</v>
      </c>
      <c r="G190" s="5"/>
      <c r="H190" s="1"/>
      <c r="I190" s="1"/>
    </row>
    <row r="191" spans="1:9" ht="12">
      <c r="A191" s="1"/>
      <c r="B191" s="4">
        <f t="shared" si="14"/>
        <v>42551</v>
      </c>
      <c r="C191" s="1">
        <v>182</v>
      </c>
      <c r="D191" s="1">
        <v>600</v>
      </c>
      <c r="E191" s="5">
        <f t="shared" si="10"/>
        <v>213.49344177137536</v>
      </c>
      <c r="F191" s="5">
        <f t="shared" si="13"/>
        <v>333.12844002318167</v>
      </c>
      <c r="G191" s="5"/>
      <c r="H191" s="1"/>
      <c r="I191" s="1"/>
    </row>
    <row r="192" spans="1:9" ht="12">
      <c r="A192" s="1"/>
      <c r="B192" s="4">
        <f t="shared" si="14"/>
        <v>42582</v>
      </c>
      <c r="C192" s="1">
        <v>183</v>
      </c>
      <c r="D192" s="1">
        <v>600</v>
      </c>
      <c r="E192" s="5">
        <f t="shared" si="10"/>
        <v>212.2847455016752</v>
      </c>
      <c r="F192" s="5">
        <f t="shared" si="13"/>
        <v>331.8822843790885</v>
      </c>
      <c r="G192" s="5"/>
      <c r="H192" s="1"/>
      <c r="I192" s="1"/>
    </row>
    <row r="193" spans="1:9" ht="12">
      <c r="A193" s="1"/>
      <c r="B193" s="4">
        <f t="shared" si="14"/>
        <v>42613</v>
      </c>
      <c r="C193" s="1">
        <v>184</v>
      </c>
      <c r="D193" s="1">
        <v>600</v>
      </c>
      <c r="E193" s="5">
        <f t="shared" si="10"/>
        <v>211.08289228373468</v>
      </c>
      <c r="F193" s="5">
        <f t="shared" si="13"/>
        <v>330.640790312041</v>
      </c>
      <c r="G193" s="5"/>
      <c r="H193" s="1"/>
      <c r="I193" s="1"/>
    </row>
    <row r="194" spans="1:9" ht="12">
      <c r="A194" s="1"/>
      <c r="B194" s="4">
        <f t="shared" si="14"/>
        <v>42643</v>
      </c>
      <c r="C194" s="1">
        <v>185</v>
      </c>
      <c r="D194" s="1">
        <v>600</v>
      </c>
      <c r="E194" s="5">
        <f t="shared" si="10"/>
        <v>209.88784337551533</v>
      </c>
      <c r="F194" s="5">
        <f t="shared" si="13"/>
        <v>329.403940384169</v>
      </c>
      <c r="G194" s="5"/>
      <c r="H194" s="1"/>
      <c r="I194" s="1"/>
    </row>
    <row r="195" spans="1:9" ht="12">
      <c r="A195" s="1"/>
      <c r="B195" s="4">
        <f t="shared" si="14"/>
        <v>42674</v>
      </c>
      <c r="C195" s="1">
        <v>186</v>
      </c>
      <c r="D195" s="1">
        <v>600</v>
      </c>
      <c r="E195" s="5">
        <f t="shared" si="10"/>
        <v>208.69956025431733</v>
      </c>
      <c r="F195" s="5">
        <f t="shared" si="13"/>
        <v>328.1717172228331</v>
      </c>
      <c r="G195" s="5"/>
      <c r="H195" s="1"/>
      <c r="I195" s="1"/>
    </row>
    <row r="196" spans="1:9" ht="12">
      <c r="A196" s="1"/>
      <c r="B196" s="4">
        <f t="shared" si="14"/>
        <v>42704</v>
      </c>
      <c r="C196" s="1">
        <v>187</v>
      </c>
      <c r="D196" s="1">
        <v>600</v>
      </c>
      <c r="E196" s="5">
        <f t="shared" si="10"/>
        <v>207.5180046155376</v>
      </c>
      <c r="F196" s="5">
        <f t="shared" si="13"/>
        <v>326.9441035203808</v>
      </c>
      <c r="G196" s="5"/>
      <c r="H196" s="1"/>
      <c r="I196" s="1"/>
    </row>
    <row r="197" spans="1:9" ht="12">
      <c r="A197" s="1"/>
      <c r="B197" s="4">
        <f t="shared" si="14"/>
        <v>42735</v>
      </c>
      <c r="C197" s="1">
        <v>188</v>
      </c>
      <c r="D197" s="1">
        <v>600</v>
      </c>
      <c r="E197" s="5">
        <f t="shared" si="10"/>
        <v>206.34313837143526</v>
      </c>
      <c r="F197" s="5">
        <f t="shared" si="13"/>
        <v>325.72108203390377</v>
      </c>
      <c r="G197" s="5"/>
      <c r="H197" s="1"/>
      <c r="I197" s="1"/>
    </row>
    <row r="198" spans="1:9" ht="12">
      <c r="A198" s="1"/>
      <c r="B198" s="4">
        <f t="shared" si="14"/>
        <v>42766</v>
      </c>
      <c r="C198" s="1">
        <v>189</v>
      </c>
      <c r="D198" s="1">
        <v>600</v>
      </c>
      <c r="E198" s="5">
        <f t="shared" si="10"/>
        <v>205.1749236499036</v>
      </c>
      <c r="F198" s="5">
        <f t="shared" si="13"/>
        <v>324.50263558499523</v>
      </c>
      <c r="G198" s="5"/>
      <c r="H198" s="1"/>
      <c r="I198" s="1"/>
    </row>
    <row r="199" spans="1:9" ht="12">
      <c r="A199" s="1"/>
      <c r="B199" s="4">
        <f aca="true" t="shared" si="15" ref="B199:B234">B187+365</f>
        <v>42794</v>
      </c>
      <c r="C199" s="1">
        <v>190</v>
      </c>
      <c r="D199" s="1">
        <v>600</v>
      </c>
      <c r="E199" s="5">
        <f t="shared" si="10"/>
        <v>204.01332279324953</v>
      </c>
      <c r="F199" s="5">
        <f t="shared" si="13"/>
        <v>323.2887470595087</v>
      </c>
      <c r="G199" s="5"/>
      <c r="H199" s="1"/>
      <c r="I199" s="1"/>
    </row>
    <row r="200" spans="1:9" ht="12">
      <c r="A200" s="1"/>
      <c r="B200" s="4">
        <f t="shared" si="15"/>
        <v>42825</v>
      </c>
      <c r="C200" s="1">
        <v>191</v>
      </c>
      <c r="D200" s="1">
        <v>600</v>
      </c>
      <c r="E200" s="5">
        <f t="shared" si="10"/>
        <v>202.85829835697947</v>
      </c>
      <c r="F200" s="5">
        <f t="shared" si="13"/>
        <v>322.0793994073178</v>
      </c>
      <c r="G200" s="5"/>
      <c r="H200" s="1"/>
      <c r="I200" s="1"/>
    </row>
    <row r="201" spans="1:9" ht="12">
      <c r="A201" s="1"/>
      <c r="B201" s="4">
        <f t="shared" si="15"/>
        <v>42855</v>
      </c>
      <c r="C201" s="1">
        <v>192</v>
      </c>
      <c r="D201" s="1">
        <v>600</v>
      </c>
      <c r="E201" s="5">
        <f t="shared" si="10"/>
        <v>201.70981310859227</v>
      </c>
      <c r="F201" s="5">
        <f t="shared" si="13"/>
        <v>320.8745756420768</v>
      </c>
      <c r="G201" s="5"/>
      <c r="H201" s="1"/>
      <c r="I201" s="1"/>
    </row>
    <row r="202" spans="1:9" ht="12">
      <c r="A202" s="1"/>
      <c r="B202" s="4">
        <f t="shared" si="15"/>
        <v>42886</v>
      </c>
      <c r="C202" s="1">
        <v>193</v>
      </c>
      <c r="D202" s="1">
        <v>600</v>
      </c>
      <c r="E202" s="5">
        <f aca="true" t="shared" si="16" ref="E202:E265">D202*MTAEG^(-C202/12)</f>
        <v>200.56783002637977</v>
      </c>
      <c r="F202" s="5">
        <f t="shared" si="13"/>
        <v>319.67425884098185</v>
      </c>
      <c r="G202" s="5"/>
      <c r="H202" s="1"/>
      <c r="I202" s="1"/>
    </row>
    <row r="203" spans="1:9" ht="12">
      <c r="A203" s="1"/>
      <c r="B203" s="4">
        <f t="shared" si="15"/>
        <v>42916</v>
      </c>
      <c r="C203" s="1">
        <v>194</v>
      </c>
      <c r="D203" s="1">
        <v>600</v>
      </c>
      <c r="E203" s="5">
        <f t="shared" si="16"/>
        <v>199.43231229823166</v>
      </c>
      <c r="F203" s="5">
        <f t="shared" si="13"/>
        <v>318.4784321445332</v>
      </c>
      <c r="G203" s="5"/>
      <c r="H203" s="1"/>
      <c r="I203" s="1"/>
    </row>
    <row r="204" spans="1:9" ht="12">
      <c r="A204" s="1"/>
      <c r="B204" s="4">
        <f t="shared" si="15"/>
        <v>42947</v>
      </c>
      <c r="C204" s="1">
        <v>195</v>
      </c>
      <c r="D204" s="1">
        <v>600</v>
      </c>
      <c r="E204" s="5">
        <f t="shared" si="16"/>
        <v>198.30322332045085</v>
      </c>
      <c r="F204" s="5">
        <f t="shared" si="13"/>
        <v>317.28707875629874</v>
      </c>
      <c r="G204" s="5"/>
      <c r="H204" s="1"/>
      <c r="I204" s="1"/>
    </row>
    <row r="205" spans="1:9" ht="12">
      <c r="A205" s="1"/>
      <c r="B205" s="4">
        <f t="shared" si="15"/>
        <v>42978</v>
      </c>
      <c r="C205" s="1">
        <v>196</v>
      </c>
      <c r="D205" s="1">
        <v>600</v>
      </c>
      <c r="E205" s="5">
        <f t="shared" si="16"/>
        <v>197.1805266965723</v>
      </c>
      <c r="F205" s="5">
        <f t="shared" si="13"/>
        <v>316.1001819426778</v>
      </c>
      <c r="G205" s="5"/>
      <c r="H205" s="1"/>
      <c r="I205" s="1"/>
    </row>
    <row r="206" spans="1:9" ht="12">
      <c r="A206" s="1"/>
      <c r="B206" s="4">
        <f t="shared" si="15"/>
        <v>43008</v>
      </c>
      <c r="C206" s="1">
        <v>197</v>
      </c>
      <c r="D206" s="1">
        <v>600</v>
      </c>
      <c r="E206" s="5">
        <f t="shared" si="16"/>
        <v>196.06418623618993</v>
      </c>
      <c r="F206" s="5">
        <f t="shared" si="13"/>
        <v>314.9177250326663</v>
      </c>
      <c r="G206" s="5"/>
      <c r="H206" s="1"/>
      <c r="I206" s="1"/>
    </row>
    <row r="207" spans="1:9" ht="12">
      <c r="A207" s="1"/>
      <c r="B207" s="4">
        <f t="shared" si="15"/>
        <v>43039</v>
      </c>
      <c r="C207" s="1">
        <v>198</v>
      </c>
      <c r="D207" s="1">
        <v>600</v>
      </c>
      <c r="E207" s="5">
        <f t="shared" si="16"/>
        <v>194.95416595379055</v>
      </c>
      <c r="F207" s="5">
        <f t="shared" si="13"/>
        <v>313.7396914176224</v>
      </c>
      <c r="G207" s="5"/>
      <c r="H207" s="1"/>
      <c r="I207" s="1"/>
    </row>
    <row r="208" spans="1:9" ht="12">
      <c r="A208" s="1"/>
      <c r="B208" s="4">
        <f t="shared" si="15"/>
        <v>43069</v>
      </c>
      <c r="C208" s="1">
        <v>199</v>
      </c>
      <c r="D208" s="1">
        <v>600</v>
      </c>
      <c r="E208" s="5">
        <f t="shared" si="16"/>
        <v>193.85043006759324</v>
      </c>
      <c r="F208" s="5">
        <f t="shared" si="13"/>
        <v>312.56606455103326</v>
      </c>
      <c r="G208" s="5"/>
      <c r="H208" s="1"/>
      <c r="I208" s="1"/>
    </row>
    <row r="209" spans="1:9" ht="12">
      <c r="A209" s="1"/>
      <c r="B209" s="4">
        <f t="shared" si="15"/>
        <v>43100</v>
      </c>
      <c r="C209" s="1">
        <v>200</v>
      </c>
      <c r="D209" s="1">
        <v>600</v>
      </c>
      <c r="E209" s="5">
        <f t="shared" si="16"/>
        <v>192.7529429983961</v>
      </c>
      <c r="F209" s="5">
        <f t="shared" si="13"/>
        <v>311.3968279482828</v>
      </c>
      <c r="G209" s="5"/>
      <c r="H209" s="1"/>
      <c r="I209" s="1"/>
    </row>
    <row r="210" spans="1:9" ht="12">
      <c r="A210" s="1"/>
      <c r="B210" s="4">
        <f t="shared" si="15"/>
        <v>43131</v>
      </c>
      <c r="C210" s="1">
        <v>201</v>
      </c>
      <c r="D210" s="1">
        <v>600</v>
      </c>
      <c r="E210" s="5">
        <f t="shared" si="16"/>
        <v>191.66166936842959</v>
      </c>
      <c r="F210" s="5">
        <f t="shared" si="13"/>
        <v>310.23196518641987</v>
      </c>
      <c r="G210" s="5"/>
      <c r="H210" s="1"/>
      <c r="I210" s="1"/>
    </row>
    <row r="211" spans="1:9" ht="12">
      <c r="A211" s="1"/>
      <c r="B211" s="4">
        <f t="shared" si="15"/>
        <v>43159</v>
      </c>
      <c r="C211" s="1">
        <v>202</v>
      </c>
      <c r="D211" s="1">
        <v>600</v>
      </c>
      <c r="E211" s="5">
        <f t="shared" si="16"/>
        <v>190.57657400021589</v>
      </c>
      <c r="F211" s="5">
        <f t="shared" si="13"/>
        <v>309.071459903928</v>
      </c>
      <c r="G211" s="5"/>
      <c r="H211" s="1"/>
      <c r="I211" s="1"/>
    </row>
    <row r="212" spans="1:9" ht="12">
      <c r="A212" s="1"/>
      <c r="B212" s="4">
        <f t="shared" si="15"/>
        <v>43190</v>
      </c>
      <c r="C212" s="1">
        <v>203</v>
      </c>
      <c r="D212" s="1">
        <v>600</v>
      </c>
      <c r="E212" s="5">
        <f t="shared" si="16"/>
        <v>189.49762191543485</v>
      </c>
      <c r="F212" s="5">
        <f t="shared" si="13"/>
        <v>307.915295800495</v>
      </c>
      <c r="G212" s="5"/>
      <c r="H212" s="1"/>
      <c r="I212" s="1"/>
    </row>
    <row r="213" spans="1:9" ht="12">
      <c r="A213" s="1"/>
      <c r="B213" s="4">
        <f t="shared" si="15"/>
        <v>43220</v>
      </c>
      <c r="C213" s="1">
        <v>204</v>
      </c>
      <c r="D213" s="1">
        <v>600</v>
      </c>
      <c r="E213" s="5">
        <f t="shared" si="16"/>
        <v>188.42477833379664</v>
      </c>
      <c r="F213" s="5">
        <f t="shared" si="13"/>
        <v>306.7634566367847</v>
      </c>
      <c r="G213" s="5"/>
      <c r="H213" s="1"/>
      <c r="I213" s="1"/>
    </row>
    <row r="214" spans="1:9" ht="12">
      <c r="A214" s="1"/>
      <c r="B214" s="4">
        <f t="shared" si="15"/>
        <v>43251</v>
      </c>
      <c r="C214" s="1">
        <v>205</v>
      </c>
      <c r="D214" s="1">
        <v>600</v>
      </c>
      <c r="E214" s="5">
        <f t="shared" si="16"/>
        <v>187.35800867192108</v>
      </c>
      <c r="F214" s="5">
        <f t="shared" si="13"/>
        <v>305.6159262342082</v>
      </c>
      <c r="G214" s="5"/>
      <c r="H214" s="1"/>
      <c r="I214" s="1"/>
    </row>
    <row r="215" spans="1:9" ht="12">
      <c r="A215" s="1"/>
      <c r="B215" s="4">
        <f t="shared" si="15"/>
        <v>43281</v>
      </c>
      <c r="C215" s="1">
        <v>206</v>
      </c>
      <c r="D215" s="1">
        <v>600</v>
      </c>
      <c r="E215" s="5">
        <f t="shared" si="16"/>
        <v>186.29727854222128</v>
      </c>
      <c r="F215" s="5">
        <f t="shared" si="13"/>
        <v>304.47268847469707</v>
      </c>
      <c r="G215" s="5"/>
      <c r="H215" s="1"/>
      <c r="I215" s="1"/>
    </row>
    <row r="216" spans="1:9" ht="12">
      <c r="A216" s="1"/>
      <c r="B216" s="4">
        <f t="shared" si="15"/>
        <v>43312</v>
      </c>
      <c r="C216" s="1">
        <v>207</v>
      </c>
      <c r="D216" s="1">
        <v>600</v>
      </c>
      <c r="E216" s="5">
        <f t="shared" si="16"/>
        <v>185.24255375179698</v>
      </c>
      <c r="F216" s="5">
        <f t="shared" si="13"/>
        <v>303.33372730047677</v>
      </c>
      <c r="G216" s="5"/>
      <c r="H216" s="1"/>
      <c r="I216" s="1"/>
    </row>
    <row r="217" spans="1:9" ht="12">
      <c r="A217" s="1"/>
      <c r="B217" s="4">
        <f t="shared" si="15"/>
        <v>43343</v>
      </c>
      <c r="C217" s="1">
        <v>208</v>
      </c>
      <c r="D217" s="1">
        <v>600</v>
      </c>
      <c r="E217" s="5">
        <f t="shared" si="16"/>
        <v>184.1938003013313</v>
      </c>
      <c r="F217" s="5">
        <f t="shared" si="13"/>
        <v>302.19902671384114</v>
      </c>
      <c r="G217" s="5"/>
      <c r="H217" s="1"/>
      <c r="I217" s="1"/>
    </row>
    <row r="218" spans="1:9" ht="12">
      <c r="A218" s="1"/>
      <c r="B218" s="4">
        <f t="shared" si="15"/>
        <v>43373</v>
      </c>
      <c r="C218" s="1">
        <v>209</v>
      </c>
      <c r="D218" s="1">
        <v>600</v>
      </c>
      <c r="E218" s="5">
        <f t="shared" si="16"/>
        <v>183.1509843839949</v>
      </c>
      <c r="F218" s="5">
        <f t="shared" si="13"/>
        <v>301.0685707769277</v>
      </c>
      <c r="G218" s="5"/>
      <c r="H218" s="1"/>
      <c r="I218" s="1"/>
    </row>
    <row r="219" spans="1:9" ht="12">
      <c r="A219" s="1"/>
      <c r="B219" s="4">
        <f t="shared" si="15"/>
        <v>43404</v>
      </c>
      <c r="C219" s="1">
        <v>210</v>
      </c>
      <c r="D219" s="1">
        <v>600</v>
      </c>
      <c r="E219" s="5">
        <f t="shared" si="16"/>
        <v>182.1140723843565</v>
      </c>
      <c r="F219" s="5">
        <f t="shared" si="13"/>
        <v>299.9423436114937</v>
      </c>
      <c r="G219" s="5"/>
      <c r="H219" s="1"/>
      <c r="I219" s="1"/>
    </row>
    <row r="220" spans="1:9" ht="12">
      <c r="A220" s="1"/>
      <c r="B220" s="4">
        <f t="shared" si="15"/>
        <v>43434</v>
      </c>
      <c r="C220" s="1">
        <v>211</v>
      </c>
      <c r="D220" s="1">
        <v>600</v>
      </c>
      <c r="E220" s="5">
        <f t="shared" si="16"/>
        <v>181.08303087729888</v>
      </c>
      <c r="F220" s="5">
        <f t="shared" si="13"/>
        <v>298.82032939869333</v>
      </c>
      <c r="G220" s="5"/>
      <c r="H220" s="1"/>
      <c r="I220" s="1"/>
    </row>
    <row r="221" spans="1:9" ht="12">
      <c r="A221" s="1"/>
      <c r="B221" s="4">
        <f t="shared" si="15"/>
        <v>43465</v>
      </c>
      <c r="C221" s="1">
        <v>212</v>
      </c>
      <c r="D221" s="1">
        <v>600</v>
      </c>
      <c r="E221" s="5">
        <f t="shared" si="16"/>
        <v>180.0578266269417</v>
      </c>
      <c r="F221" s="5">
        <f t="shared" si="13"/>
        <v>297.70251237885543</v>
      </c>
      <c r="G221" s="5"/>
      <c r="H221" s="1"/>
      <c r="I221" s="1"/>
    </row>
    <row r="222" spans="1:9" ht="12">
      <c r="A222" s="1"/>
      <c r="B222" s="4">
        <f t="shared" si="15"/>
        <v>43496</v>
      </c>
      <c r="C222" s="1">
        <v>213</v>
      </c>
      <c r="D222" s="1">
        <v>600</v>
      </c>
      <c r="E222" s="5">
        <f t="shared" si="16"/>
        <v>179.03842658557016</v>
      </c>
      <c r="F222" s="5">
        <f t="shared" si="13"/>
        <v>296.5888768512618</v>
      </c>
      <c r="G222" s="5"/>
      <c r="H222" s="1"/>
      <c r="I222" s="1"/>
    </row>
    <row r="223" spans="1:9" ht="12">
      <c r="A223" s="1"/>
      <c r="B223" s="4">
        <f t="shared" si="15"/>
        <v>43524</v>
      </c>
      <c r="C223" s="1">
        <v>214</v>
      </c>
      <c r="D223" s="1">
        <v>600</v>
      </c>
      <c r="E223" s="5">
        <f t="shared" si="16"/>
        <v>178.02479789256935</v>
      </c>
      <c r="F223" s="5">
        <f t="shared" si="13"/>
        <v>295.4794071739273</v>
      </c>
      <c r="G223" s="5"/>
      <c r="H223" s="1"/>
      <c r="I223" s="1"/>
    </row>
    <row r="224" spans="1:9" ht="12">
      <c r="A224" s="1"/>
      <c r="B224" s="4">
        <f t="shared" si="15"/>
        <v>43555</v>
      </c>
      <c r="C224" s="1">
        <v>215</v>
      </c>
      <c r="D224" s="1">
        <v>600</v>
      </c>
      <c r="E224" s="5">
        <f t="shared" si="16"/>
        <v>177.01690787336534</v>
      </c>
      <c r="F224" s="5">
        <f t="shared" si="13"/>
        <v>294.3740877633795</v>
      </c>
      <c r="G224" s="5"/>
      <c r="H224" s="1"/>
      <c r="I224" s="1"/>
    </row>
    <row r="225" spans="1:9" ht="12">
      <c r="A225" s="1"/>
      <c r="B225" s="4">
        <f t="shared" si="15"/>
        <v>43585</v>
      </c>
      <c r="C225" s="1">
        <v>216</v>
      </c>
      <c r="D225" s="1">
        <v>600</v>
      </c>
      <c r="E225" s="5">
        <f t="shared" si="16"/>
        <v>176.0147240383717</v>
      </c>
      <c r="F225" s="5">
        <f t="shared" si="13"/>
        <v>293.27290309444044</v>
      </c>
      <c r="G225" s="5"/>
      <c r="H225" s="1"/>
      <c r="I225" s="1"/>
    </row>
    <row r="226" spans="1:9" ht="12">
      <c r="A226" s="1"/>
      <c r="B226" s="4">
        <f t="shared" si="15"/>
        <v>43616</v>
      </c>
      <c r="C226" s="1">
        <v>217</v>
      </c>
      <c r="D226" s="1">
        <v>600</v>
      </c>
      <c r="E226" s="5">
        <f t="shared" si="16"/>
        <v>175.0182140819428</v>
      </c>
      <c r="F226" s="5">
        <f t="shared" si="13"/>
        <v>292.17583770000783</v>
      </c>
      <c r="G226" s="5"/>
      <c r="H226" s="1"/>
      <c r="I226" s="1"/>
    </row>
    <row r="227" spans="1:9" ht="12">
      <c r="A227" s="1"/>
      <c r="B227" s="4">
        <f t="shared" si="15"/>
        <v>43646</v>
      </c>
      <c r="C227" s="1">
        <v>218</v>
      </c>
      <c r="D227" s="1">
        <v>600</v>
      </c>
      <c r="E227" s="5">
        <f t="shared" si="16"/>
        <v>174.02734588133097</v>
      </c>
      <c r="F227" s="5">
        <f aca="true" t="shared" si="17" ref="F227:F290">D227*(1+ICS)^-((+C227-25)/12)</f>
        <v>291.0828761708385</v>
      </c>
      <c r="G227" s="5"/>
      <c r="H227" s="1"/>
      <c r="I227" s="1"/>
    </row>
    <row r="228" spans="1:9" ht="12">
      <c r="A228" s="1"/>
      <c r="B228" s="4">
        <f t="shared" si="15"/>
        <v>43677</v>
      </c>
      <c r="C228" s="1">
        <v>219</v>
      </c>
      <c r="D228" s="1">
        <v>600</v>
      </c>
      <c r="E228" s="5">
        <f t="shared" si="16"/>
        <v>173.0420874956526</v>
      </c>
      <c r="F228" s="5">
        <f t="shared" si="17"/>
        <v>289.99400315533154</v>
      </c>
      <c r="G228" s="5"/>
      <c r="H228" s="1"/>
      <c r="I228" s="1"/>
    </row>
    <row r="229" spans="1:9" ht="12">
      <c r="A229" s="1"/>
      <c r="B229" s="4">
        <f t="shared" si="15"/>
        <v>43708</v>
      </c>
      <c r="C229" s="1">
        <v>220</v>
      </c>
      <c r="D229" s="1">
        <v>600</v>
      </c>
      <c r="E229" s="5">
        <f t="shared" si="16"/>
        <v>172.06240716485772</v>
      </c>
      <c r="F229" s="5">
        <f t="shared" si="17"/>
        <v>288.9092033593127</v>
      </c>
      <c r="G229" s="5"/>
      <c r="H229" s="1"/>
      <c r="I229" s="1"/>
    </row>
    <row r="230" spans="1:9" ht="12">
      <c r="A230" s="1"/>
      <c r="B230" s="4">
        <f t="shared" si="15"/>
        <v>43738</v>
      </c>
      <c r="C230" s="1">
        <v>221</v>
      </c>
      <c r="D230" s="1">
        <v>600</v>
      </c>
      <c r="E230" s="5">
        <f t="shared" si="16"/>
        <v>171.08827330870622</v>
      </c>
      <c r="F230" s="5">
        <f t="shared" si="17"/>
        <v>287.82846154581995</v>
      </c>
      <c r="G230" s="5"/>
      <c r="H230" s="1"/>
      <c r="I230" s="1"/>
    </row>
    <row r="231" spans="1:9" ht="12">
      <c r="A231" s="1"/>
      <c r="B231" s="4">
        <f t="shared" si="15"/>
        <v>43769</v>
      </c>
      <c r="C231" s="1">
        <v>222</v>
      </c>
      <c r="D231" s="1">
        <v>600</v>
      </c>
      <c r="E231" s="5">
        <f t="shared" si="16"/>
        <v>170.11965452575024</v>
      </c>
      <c r="F231" s="5">
        <f t="shared" si="17"/>
        <v>286.75176253488877</v>
      </c>
      <c r="G231" s="5"/>
      <c r="H231" s="1"/>
      <c r="I231" s="1"/>
    </row>
    <row r="232" spans="1:9" ht="12">
      <c r="A232" s="1"/>
      <c r="B232" s="4">
        <f t="shared" si="15"/>
        <v>43799</v>
      </c>
      <c r="C232" s="1">
        <v>223</v>
      </c>
      <c r="D232" s="1">
        <v>600</v>
      </c>
      <c r="E232" s="5">
        <f t="shared" si="16"/>
        <v>169.15651959232147</v>
      </c>
      <c r="F232" s="5">
        <f t="shared" si="17"/>
        <v>285.67909120333974</v>
      </c>
      <c r="G232" s="5"/>
      <c r="H232" s="1"/>
      <c r="I232" s="1"/>
    </row>
    <row r="233" spans="1:9" ht="12">
      <c r="A233" s="1"/>
      <c r="B233" s="4">
        <f t="shared" si="15"/>
        <v>43830</v>
      </c>
      <c r="C233" s="1">
        <v>224</v>
      </c>
      <c r="D233" s="1">
        <v>600</v>
      </c>
      <c r="E233" s="5">
        <f t="shared" si="16"/>
        <v>168.19883746152487</v>
      </c>
      <c r="F233" s="5">
        <f t="shared" si="17"/>
        <v>284.61043248456537</v>
      </c>
      <c r="G233" s="5"/>
      <c r="H233" s="1"/>
      <c r="I233" s="1"/>
    </row>
    <row r="234" spans="1:9" ht="12">
      <c r="A234" s="1"/>
      <c r="B234" s="4">
        <f t="shared" si="15"/>
        <v>43861</v>
      </c>
      <c r="C234" s="1">
        <v>225</v>
      </c>
      <c r="D234" s="1">
        <v>600</v>
      </c>
      <c r="E234" s="5">
        <f t="shared" si="16"/>
        <v>167.24657726223805</v>
      </c>
      <c r="F234" s="5">
        <f t="shared" si="17"/>
        <v>283.54577136831904</v>
      </c>
      <c r="G234" s="5"/>
      <c r="H234" s="1"/>
      <c r="I234" s="1"/>
    </row>
    <row r="235" spans="1:9" ht="12">
      <c r="A235" s="1"/>
      <c r="B235" s="4">
        <f aca="true" t="shared" si="18" ref="B235:B246">B223+366</f>
        <v>43890</v>
      </c>
      <c r="C235" s="1">
        <v>226</v>
      </c>
      <c r="D235" s="1">
        <v>600</v>
      </c>
      <c r="E235" s="5">
        <f t="shared" si="16"/>
        <v>166.2997082981157</v>
      </c>
      <c r="F235" s="5">
        <f t="shared" si="17"/>
        <v>282.48509290050407</v>
      </c>
      <c r="G235" s="5"/>
      <c r="H235" s="1"/>
      <c r="I235" s="1"/>
    </row>
    <row r="236" spans="1:9" ht="12">
      <c r="A236" s="1"/>
      <c r="B236" s="4">
        <f t="shared" si="18"/>
        <v>43921</v>
      </c>
      <c r="C236" s="1">
        <v>227</v>
      </c>
      <c r="D236" s="1">
        <v>600</v>
      </c>
      <c r="E236" s="5">
        <f t="shared" si="16"/>
        <v>165.35820004660036</v>
      </c>
      <c r="F236" s="5">
        <f t="shared" si="17"/>
        <v>281.4283821829632</v>
      </c>
      <c r="G236" s="5"/>
      <c r="H236" s="1"/>
      <c r="I236" s="1"/>
    </row>
    <row r="237" spans="1:9" ht="12">
      <c r="A237" s="1"/>
      <c r="B237" s="4">
        <f t="shared" si="18"/>
        <v>43951</v>
      </c>
      <c r="C237" s="1">
        <v>228</v>
      </c>
      <c r="D237" s="1">
        <v>600</v>
      </c>
      <c r="E237" s="5">
        <f t="shared" si="16"/>
        <v>164.42202215793841</v>
      </c>
      <c r="F237" s="5">
        <f t="shared" si="17"/>
        <v>280.37562437327</v>
      </c>
      <c r="G237" s="5"/>
      <c r="H237" s="1"/>
      <c r="I237" s="1"/>
    </row>
    <row r="238" spans="1:9" ht="12">
      <c r="A238" s="1"/>
      <c r="B238" s="4">
        <f t="shared" si="18"/>
        <v>43982</v>
      </c>
      <c r="C238" s="1">
        <v>229</v>
      </c>
      <c r="D238" s="1">
        <v>600</v>
      </c>
      <c r="E238" s="5">
        <f t="shared" si="16"/>
        <v>163.4911444542025</v>
      </c>
      <c r="F238" s="5">
        <f t="shared" si="17"/>
        <v>279.3268046845199</v>
      </c>
      <c r="G238" s="5"/>
      <c r="H238" s="1"/>
      <c r="I238" s="1"/>
    </row>
    <row r="239" spans="1:9" ht="12">
      <c r="A239" s="1"/>
      <c r="B239" s="4">
        <f t="shared" si="18"/>
        <v>44012</v>
      </c>
      <c r="C239" s="1">
        <v>230</v>
      </c>
      <c r="D239" s="1">
        <v>600</v>
      </c>
      <c r="E239" s="5">
        <f t="shared" si="16"/>
        <v>162.56553692831685</v>
      </c>
      <c r="F239" s="5">
        <f t="shared" si="17"/>
        <v>278.2819083851229</v>
      </c>
      <c r="G239" s="5"/>
      <c r="H239" s="1"/>
      <c r="I239" s="1"/>
    </row>
    <row r="240" spans="1:9" ht="12">
      <c r="A240" s="1"/>
      <c r="B240" s="4">
        <f t="shared" si="18"/>
        <v>44043</v>
      </c>
      <c r="C240" s="1">
        <v>231</v>
      </c>
      <c r="D240" s="1">
        <v>600</v>
      </c>
      <c r="E240" s="5">
        <f t="shared" si="16"/>
        <v>161.6451697430921</v>
      </c>
      <c r="F240" s="5">
        <f t="shared" si="17"/>
        <v>277.2409207985961</v>
      </c>
      <c r="G240" s="5"/>
      <c r="H240" s="1"/>
      <c r="I240" s="1"/>
    </row>
    <row r="241" spans="1:9" ht="12">
      <c r="A241" s="1"/>
      <c r="B241" s="4">
        <f t="shared" si="18"/>
        <v>44074</v>
      </c>
      <c r="C241" s="1">
        <v>232</v>
      </c>
      <c r="D241" s="1">
        <v>600</v>
      </c>
      <c r="E241" s="5">
        <f t="shared" si="16"/>
        <v>160.73001323026233</v>
      </c>
      <c r="F241" s="5">
        <f t="shared" si="17"/>
        <v>276.20382730335825</v>
      </c>
      <c r="G241" s="5"/>
      <c r="H241" s="1"/>
      <c r="I241" s="1"/>
    </row>
    <row r="242" spans="1:9" ht="12">
      <c r="A242" s="1"/>
      <c r="B242" s="4">
        <f t="shared" si="18"/>
        <v>44104</v>
      </c>
      <c r="C242" s="1">
        <v>233</v>
      </c>
      <c r="D242" s="1">
        <v>600</v>
      </c>
      <c r="E242" s="5">
        <f t="shared" si="16"/>
        <v>159.8200378895288</v>
      </c>
      <c r="F242" s="5">
        <f t="shared" si="17"/>
        <v>275.1706133325238</v>
      </c>
      <c r="G242" s="5"/>
      <c r="H242" s="1"/>
      <c r="I242" s="1"/>
    </row>
    <row r="243" spans="1:9" ht="12">
      <c r="A243" s="1"/>
      <c r="B243" s="4">
        <f t="shared" si="18"/>
        <v>44135</v>
      </c>
      <c r="C243" s="1">
        <v>234</v>
      </c>
      <c r="D243" s="1">
        <v>600</v>
      </c>
      <c r="E243" s="5">
        <f t="shared" si="16"/>
        <v>158.91521438760935</v>
      </c>
      <c r="F243" s="5">
        <f t="shared" si="17"/>
        <v>274.1412643736987</v>
      </c>
      <c r="G243" s="5"/>
      <c r="H243" s="1"/>
      <c r="I243" s="1"/>
    </row>
    <row r="244" spans="1:9" ht="12">
      <c r="A244" s="1"/>
      <c r="B244" s="4">
        <f t="shared" si="18"/>
        <v>44165</v>
      </c>
      <c r="C244" s="1">
        <v>235</v>
      </c>
      <c r="D244" s="1">
        <v>600</v>
      </c>
      <c r="E244" s="5">
        <f t="shared" si="16"/>
        <v>158.01551355729254</v>
      </c>
      <c r="F244" s="5">
        <f t="shared" si="17"/>
        <v>273.11576596877603</v>
      </c>
      <c r="G244" s="5"/>
      <c r="H244" s="1"/>
      <c r="I244" s="1"/>
    </row>
    <row r="245" spans="1:9" ht="12">
      <c r="A245" s="1"/>
      <c r="B245" s="4">
        <f t="shared" si="18"/>
        <v>44196</v>
      </c>
      <c r="C245" s="1">
        <v>236</v>
      </c>
      <c r="D245" s="1">
        <v>600</v>
      </c>
      <c r="E245" s="5">
        <f t="shared" si="16"/>
        <v>157.12090639649745</v>
      </c>
      <c r="F245" s="5">
        <f t="shared" si="17"/>
        <v>272.09410371373366</v>
      </c>
      <c r="G245" s="5"/>
      <c r="H245" s="1"/>
      <c r="I245" s="1"/>
    </row>
    <row r="246" spans="1:9" ht="12">
      <c r="A246" s="1"/>
      <c r="B246" s="4">
        <f t="shared" si="18"/>
        <v>44227</v>
      </c>
      <c r="C246" s="1">
        <v>237</v>
      </c>
      <c r="D246" s="1">
        <v>600</v>
      </c>
      <c r="E246" s="5">
        <f t="shared" si="16"/>
        <v>156.23136406733906</v>
      </c>
      <c r="F246" s="5">
        <f t="shared" si="17"/>
        <v>271.0762632584312</v>
      </c>
      <c r="G246" s="5"/>
      <c r="H246" s="1"/>
      <c r="I246" s="1"/>
    </row>
    <row r="247" spans="1:9" ht="12">
      <c r="A247" s="1"/>
      <c r="B247" s="4">
        <f aca="true" t="shared" si="19" ref="B247:B282">B235+365</f>
        <v>44255</v>
      </c>
      <c r="C247" s="1">
        <v>238</v>
      </c>
      <c r="D247" s="1">
        <v>600</v>
      </c>
      <c r="E247" s="5">
        <f t="shared" si="16"/>
        <v>155.34685789519827</v>
      </c>
      <c r="F247" s="5">
        <f t="shared" si="17"/>
        <v>270.0622303064093</v>
      </c>
      <c r="G247" s="5"/>
      <c r="H247" s="1"/>
      <c r="I247" s="1"/>
    </row>
    <row r="248" spans="1:9" ht="12">
      <c r="A248" s="1"/>
      <c r="B248" s="4">
        <f t="shared" si="19"/>
        <v>44286</v>
      </c>
      <c r="C248" s="1">
        <v>239</v>
      </c>
      <c r="D248" s="1">
        <v>600</v>
      </c>
      <c r="E248" s="5">
        <f t="shared" si="16"/>
        <v>154.46735936779785</v>
      </c>
      <c r="F248" s="5">
        <f t="shared" si="17"/>
        <v>269.0519906146876</v>
      </c>
      <c r="G248" s="5"/>
      <c r="H248" s="1"/>
      <c r="I248" s="1"/>
    </row>
    <row r="249" spans="1:9" ht="12">
      <c r="A249" s="1"/>
      <c r="B249" s="4">
        <f t="shared" si="19"/>
        <v>44316</v>
      </c>
      <c r="C249" s="1">
        <v>240</v>
      </c>
      <c r="D249" s="1">
        <v>600</v>
      </c>
      <c r="E249" s="5">
        <f t="shared" si="16"/>
        <v>153.59284013428314</v>
      </c>
      <c r="F249" s="5">
        <f t="shared" si="17"/>
        <v>268.04552999356594</v>
      </c>
      <c r="G249" s="5"/>
      <c r="H249" s="1"/>
      <c r="I249" s="1"/>
    </row>
    <row r="250" spans="1:9" ht="12">
      <c r="A250" s="1"/>
      <c r="B250" s="4">
        <f t="shared" si="19"/>
        <v>44347</v>
      </c>
      <c r="C250" s="1">
        <v>241</v>
      </c>
      <c r="D250" s="1">
        <v>600</v>
      </c>
      <c r="E250" s="5">
        <f t="shared" si="16"/>
        <v>152.7232720043088</v>
      </c>
      <c r="F250" s="5">
        <f t="shared" si="17"/>
        <v>267.04283430642437</v>
      </c>
      <c r="G250" s="5"/>
      <c r="H250" s="1"/>
      <c r="I250" s="1"/>
    </row>
    <row r="251" spans="1:9" ht="12">
      <c r="A251" s="1"/>
      <c r="B251" s="4">
        <f t="shared" si="19"/>
        <v>44377</v>
      </c>
      <c r="C251" s="1">
        <v>242</v>
      </c>
      <c r="D251" s="1">
        <v>600</v>
      </c>
      <c r="E251" s="5">
        <f t="shared" si="16"/>
        <v>151.85862694712853</v>
      </c>
      <c r="F251" s="5">
        <f t="shared" si="17"/>
        <v>266.0438894695247</v>
      </c>
      <c r="G251" s="5"/>
      <c r="H251" s="1"/>
      <c r="I251" s="1"/>
    </row>
    <row r="252" spans="1:9" ht="12">
      <c r="A252" s="1"/>
      <c r="B252" s="4">
        <f t="shared" si="19"/>
        <v>44408</v>
      </c>
      <c r="C252" s="1">
        <v>243</v>
      </c>
      <c r="D252" s="1">
        <v>600</v>
      </c>
      <c r="E252" s="5">
        <f t="shared" si="16"/>
        <v>150.9988770906934</v>
      </c>
      <c r="F252" s="5">
        <f t="shared" si="17"/>
        <v>265.0486814518127</v>
      </c>
      <c r="G252" s="5"/>
      <c r="H252" s="1"/>
      <c r="I252" s="1"/>
    </row>
    <row r="253" spans="1:9" ht="12">
      <c r="A253" s="1"/>
      <c r="B253" s="4">
        <f t="shared" si="19"/>
        <v>44439</v>
      </c>
      <c r="C253" s="1">
        <v>244</v>
      </c>
      <c r="D253" s="1">
        <v>600</v>
      </c>
      <c r="E253" s="5">
        <f t="shared" si="16"/>
        <v>150.14399472075215</v>
      </c>
      <c r="F253" s="5">
        <f t="shared" si="17"/>
        <v>264.05719627472104</v>
      </c>
      <c r="G253" s="5"/>
      <c r="H253" s="1"/>
      <c r="I253" s="1"/>
    </row>
    <row r="254" spans="1:9" ht="12">
      <c r="A254" s="1"/>
      <c r="B254" s="4">
        <f t="shared" si="19"/>
        <v>44469</v>
      </c>
      <c r="C254" s="1">
        <v>245</v>
      </c>
      <c r="D254" s="1">
        <v>600</v>
      </c>
      <c r="E254" s="5">
        <f t="shared" si="16"/>
        <v>149.2939522799581</v>
      </c>
      <c r="F254" s="5">
        <f t="shared" si="17"/>
        <v>263.069420011973</v>
      </c>
      <c r="G254" s="5"/>
      <c r="H254" s="1"/>
      <c r="I254" s="1"/>
    </row>
    <row r="255" spans="1:9" ht="12">
      <c r="A255" s="1"/>
      <c r="B255" s="4">
        <f t="shared" si="19"/>
        <v>44500</v>
      </c>
      <c r="C255" s="1">
        <v>246</v>
      </c>
      <c r="D255" s="1">
        <v>600</v>
      </c>
      <c r="E255" s="5">
        <f t="shared" si="16"/>
        <v>148.44872236698112</v>
      </c>
      <c r="F255" s="5">
        <f t="shared" si="17"/>
        <v>262.0853387893868</v>
      </c>
      <c r="G255" s="5"/>
      <c r="H255" s="1"/>
      <c r="I255" s="1"/>
    </row>
    <row r="256" spans="1:9" ht="12">
      <c r="A256" s="1"/>
      <c r="B256" s="4">
        <f t="shared" si="19"/>
        <v>44530</v>
      </c>
      <c r="C256" s="1">
        <v>247</v>
      </c>
      <c r="D256" s="1">
        <v>600</v>
      </c>
      <c r="E256" s="5">
        <f t="shared" si="16"/>
        <v>147.6082777356239</v>
      </c>
      <c r="F256" s="5">
        <f t="shared" si="17"/>
        <v>261.10493878468066</v>
      </c>
      <c r="G256" s="5"/>
      <c r="H256" s="1"/>
      <c r="I256" s="1"/>
    </row>
    <row r="257" spans="1:9" ht="12">
      <c r="A257" s="1"/>
      <c r="B257" s="4">
        <f t="shared" si="19"/>
        <v>44561</v>
      </c>
      <c r="C257" s="1">
        <v>248</v>
      </c>
      <c r="D257" s="1">
        <v>600</v>
      </c>
      <c r="E257" s="5">
        <f t="shared" si="16"/>
        <v>146.772591293944</v>
      </c>
      <c r="F257" s="5">
        <f t="shared" si="17"/>
        <v>260.1282062272788</v>
      </c>
      <c r="G257" s="5"/>
      <c r="H257" s="1"/>
      <c r="I257" s="1"/>
    </row>
    <row r="258" spans="1:9" ht="12">
      <c r="A258" s="1"/>
      <c r="B258" s="4">
        <f t="shared" si="19"/>
        <v>44592</v>
      </c>
      <c r="C258" s="1">
        <v>249</v>
      </c>
      <c r="D258" s="1">
        <v>600</v>
      </c>
      <c r="E258" s="5">
        <f t="shared" si="16"/>
        <v>145.94163610338038</v>
      </c>
      <c r="F258" s="5">
        <f t="shared" si="17"/>
        <v>259.15512739811777</v>
      </c>
      <c r="G258" s="5"/>
      <c r="H258" s="1"/>
      <c r="I258" s="1"/>
    </row>
    <row r="259" spans="1:9" ht="12">
      <c r="A259" s="1"/>
      <c r="B259" s="4">
        <f t="shared" si="19"/>
        <v>44620</v>
      </c>
      <c r="C259" s="1">
        <v>250</v>
      </c>
      <c r="D259" s="1">
        <v>600</v>
      </c>
      <c r="E259" s="5">
        <f t="shared" si="16"/>
        <v>145.11538537788505</v>
      </c>
      <c r="F259" s="5">
        <f t="shared" si="17"/>
        <v>258.1856886294543</v>
      </c>
      <c r="G259" s="5"/>
      <c r="H259" s="1"/>
      <c r="I259" s="1"/>
    </row>
    <row r="260" spans="1:9" ht="12">
      <c r="A260" s="1"/>
      <c r="B260" s="4">
        <f t="shared" si="19"/>
        <v>44651</v>
      </c>
      <c r="C260" s="1">
        <v>251</v>
      </c>
      <c r="D260" s="1">
        <v>600</v>
      </c>
      <c r="E260" s="5">
        <f t="shared" si="16"/>
        <v>144.2938124830596</v>
      </c>
      <c r="F260" s="5">
        <f t="shared" si="17"/>
        <v>257.21987630467265</v>
      </c>
      <c r="G260" s="5"/>
      <c r="H260" s="1"/>
      <c r="I260" s="1"/>
    </row>
    <row r="261" spans="1:9" ht="12">
      <c r="A261" s="1"/>
      <c r="B261" s="4">
        <f t="shared" si="19"/>
        <v>44681</v>
      </c>
      <c r="C261" s="1">
        <v>252</v>
      </c>
      <c r="D261" s="1">
        <v>600</v>
      </c>
      <c r="E261" s="5">
        <f t="shared" si="16"/>
        <v>143.47689093529664</v>
      </c>
      <c r="F261" s="5">
        <f t="shared" si="17"/>
        <v>256.25767685809365</v>
      </c>
      <c r="G261" s="5"/>
      <c r="H261" s="1"/>
      <c r="I261" s="1"/>
    </row>
    <row r="262" spans="1:9" ht="12">
      <c r="A262" s="1"/>
      <c r="B262" s="4">
        <f t="shared" si="19"/>
        <v>44712</v>
      </c>
      <c r="C262" s="1">
        <v>253</v>
      </c>
      <c r="D262" s="1">
        <v>600</v>
      </c>
      <c r="E262" s="5">
        <f t="shared" si="16"/>
        <v>142.66459440092652</v>
      </c>
      <c r="F262" s="5">
        <f t="shared" si="17"/>
        <v>255.2990767747843</v>
      </c>
      <c r="G262" s="5"/>
      <c r="H262" s="1"/>
      <c r="I262" s="1"/>
    </row>
    <row r="263" spans="1:9" ht="12">
      <c r="A263" s="1"/>
      <c r="B263" s="4">
        <f t="shared" si="19"/>
        <v>44742</v>
      </c>
      <c r="C263" s="1">
        <v>254</v>
      </c>
      <c r="D263" s="1">
        <v>600</v>
      </c>
      <c r="E263" s="5">
        <f t="shared" si="16"/>
        <v>141.85689669536725</v>
      </c>
      <c r="F263" s="5">
        <f t="shared" si="17"/>
        <v>254.34406259036777</v>
      </c>
      <c r="G263" s="5"/>
      <c r="H263" s="1"/>
      <c r="I263" s="1"/>
    </row>
    <row r="264" spans="1:9" ht="12">
      <c r="A264" s="1"/>
      <c r="B264" s="4">
        <f t="shared" si="19"/>
        <v>44773</v>
      </c>
      <c r="C264" s="1">
        <v>255</v>
      </c>
      <c r="D264" s="1">
        <v>600</v>
      </c>
      <c r="E264" s="5">
        <f t="shared" si="16"/>
        <v>141.0537717822819</v>
      </c>
      <c r="F264" s="5">
        <f t="shared" si="17"/>
        <v>253.3926208908343</v>
      </c>
      <c r="G264" s="5"/>
      <c r="H264" s="1"/>
      <c r="I264" s="1"/>
    </row>
    <row r="265" spans="1:9" ht="12">
      <c r="A265" s="1"/>
      <c r="B265" s="4">
        <f t="shared" si="19"/>
        <v>44804</v>
      </c>
      <c r="C265" s="1">
        <v>256</v>
      </c>
      <c r="D265" s="1">
        <v>600</v>
      </c>
      <c r="E265" s="5">
        <f t="shared" si="16"/>
        <v>140.2551937727384</v>
      </c>
      <c r="F265" s="5">
        <f t="shared" si="17"/>
        <v>252.44473831235283</v>
      </c>
      <c r="G265" s="5"/>
      <c r="H265" s="1"/>
      <c r="I265" s="1"/>
    </row>
    <row r="266" spans="1:9" ht="12">
      <c r="A266" s="1"/>
      <c r="B266" s="4">
        <f t="shared" si="19"/>
        <v>44834</v>
      </c>
      <c r="C266" s="1">
        <v>257</v>
      </c>
      <c r="D266" s="1">
        <v>600</v>
      </c>
      <c r="E266" s="5">
        <f aca="true" t="shared" si="20" ref="E266:E329">D266*MTAEG^(-C266/12)</f>
        <v>139.4611369243752</v>
      </c>
      <c r="F266" s="5">
        <f t="shared" si="17"/>
        <v>251.50040154108322</v>
      </c>
      <c r="G266" s="5"/>
      <c r="H266" s="1"/>
      <c r="I266" s="1"/>
    </row>
    <row r="267" spans="1:9" ht="12">
      <c r="A267" s="1"/>
      <c r="B267" s="4">
        <f t="shared" si="19"/>
        <v>44865</v>
      </c>
      <c r="C267" s="1">
        <v>258</v>
      </c>
      <c r="D267" s="1">
        <v>600</v>
      </c>
      <c r="E267" s="5">
        <f t="shared" si="20"/>
        <v>138.67157564057172</v>
      </c>
      <c r="F267" s="5">
        <f t="shared" si="17"/>
        <v>250.55959731298927</v>
      </c>
      <c r="G267" s="5"/>
      <c r="H267" s="1"/>
      <c r="I267" s="1"/>
    </row>
    <row r="268" spans="1:9" ht="12">
      <c r="A268" s="1"/>
      <c r="B268" s="4">
        <f t="shared" si="19"/>
        <v>44895</v>
      </c>
      <c r="C268" s="1">
        <v>259</v>
      </c>
      <c r="D268" s="1">
        <v>600</v>
      </c>
      <c r="E268" s="5">
        <f t="shared" si="20"/>
        <v>137.88648446962281</v>
      </c>
      <c r="F268" s="5">
        <f t="shared" si="17"/>
        <v>249.62231241365265</v>
      </c>
      <c r="G268" s="5"/>
      <c r="H268" s="1"/>
      <c r="I268" s="1"/>
    </row>
    <row r="269" spans="1:9" ht="12">
      <c r="A269" s="1"/>
      <c r="B269" s="4">
        <f t="shared" si="19"/>
        <v>44926</v>
      </c>
      <c r="C269" s="1">
        <v>260</v>
      </c>
      <c r="D269" s="1">
        <v>600</v>
      </c>
      <c r="E269" s="5">
        <f t="shared" si="20"/>
        <v>137.1058381039186</v>
      </c>
      <c r="F269" s="5">
        <f t="shared" si="17"/>
        <v>248.6885336780868</v>
      </c>
      <c r="G269" s="5"/>
      <c r="H269" s="1"/>
      <c r="I269" s="1"/>
    </row>
    <row r="270" spans="1:9" ht="12">
      <c r="A270" s="1"/>
      <c r="B270" s="4">
        <f t="shared" si="19"/>
        <v>44957</v>
      </c>
      <c r="C270" s="1">
        <v>261</v>
      </c>
      <c r="D270" s="1">
        <v>600</v>
      </c>
      <c r="E270" s="5">
        <f t="shared" si="20"/>
        <v>136.3296113791287</v>
      </c>
      <c r="F270" s="5">
        <f t="shared" si="17"/>
        <v>247.7582479905524</v>
      </c>
      <c r="G270" s="5"/>
      <c r="H270" s="1"/>
      <c r="I270" s="1"/>
    </row>
    <row r="271" spans="1:9" ht="12">
      <c r="A271" s="1"/>
      <c r="B271" s="4">
        <f t="shared" si="19"/>
        <v>44985</v>
      </c>
      <c r="C271" s="1">
        <v>262</v>
      </c>
      <c r="D271" s="1">
        <v>600</v>
      </c>
      <c r="E271" s="5">
        <f t="shared" si="20"/>
        <v>135.55777927339082</v>
      </c>
      <c r="F271" s="5">
        <f t="shared" si="17"/>
        <v>246.83144228437317</v>
      </c>
      <c r="G271" s="5"/>
      <c r="H271" s="1"/>
      <c r="I271" s="1"/>
    </row>
    <row r="272" spans="1:9" ht="12">
      <c r="A272" s="1"/>
      <c r="B272" s="4">
        <f t="shared" si="19"/>
        <v>45016</v>
      </c>
      <c r="C272" s="1">
        <v>263</v>
      </c>
      <c r="D272" s="1">
        <v>600</v>
      </c>
      <c r="E272" s="5">
        <f t="shared" si="20"/>
        <v>134.7903169065044</v>
      </c>
      <c r="F272" s="5">
        <f t="shared" si="17"/>
        <v>245.90810354175204</v>
      </c>
      <c r="G272" s="5"/>
      <c r="H272" s="1"/>
      <c r="I272" s="1"/>
    </row>
    <row r="273" spans="1:9" ht="12">
      <c r="A273" s="1"/>
      <c r="B273" s="4">
        <f t="shared" si="19"/>
        <v>45046</v>
      </c>
      <c r="C273" s="1">
        <v>264</v>
      </c>
      <c r="D273" s="1">
        <v>600</v>
      </c>
      <c r="E273" s="5">
        <f t="shared" si="20"/>
        <v>134.02719953912833</v>
      </c>
      <c r="F273" s="5">
        <f t="shared" si="17"/>
        <v>244.98821879358857</v>
      </c>
      <c r="G273" s="5"/>
      <c r="H273" s="1"/>
      <c r="I273" s="1"/>
    </row>
    <row r="274" spans="1:9" ht="12">
      <c r="A274" s="1"/>
      <c r="B274" s="4">
        <f t="shared" si="19"/>
        <v>45077</v>
      </c>
      <c r="C274" s="1">
        <v>265</v>
      </c>
      <c r="D274" s="1">
        <v>600</v>
      </c>
      <c r="E274" s="5">
        <f t="shared" si="20"/>
        <v>133.26840257198427</v>
      </c>
      <c r="F274" s="5">
        <f t="shared" si="17"/>
        <v>244.0717751192967</v>
      </c>
      <c r="G274" s="5"/>
      <c r="H274" s="1"/>
      <c r="I274" s="1"/>
    </row>
    <row r="275" spans="1:9" ht="12">
      <c r="A275" s="1"/>
      <c r="B275" s="4">
        <f t="shared" si="19"/>
        <v>45107</v>
      </c>
      <c r="C275" s="1">
        <v>266</v>
      </c>
      <c r="D275" s="1">
        <v>600</v>
      </c>
      <c r="E275" s="5">
        <f t="shared" si="20"/>
        <v>132.51390154506205</v>
      </c>
      <c r="F275" s="5">
        <f t="shared" si="17"/>
        <v>243.1587596466231</v>
      </c>
      <c r="G275" s="5"/>
      <c r="H275" s="1"/>
      <c r="I275" s="1"/>
    </row>
    <row r="276" spans="1:9" ht="12">
      <c r="A276" s="1"/>
      <c r="B276" s="4">
        <f t="shared" si="19"/>
        <v>45138</v>
      </c>
      <c r="C276" s="1">
        <v>267</v>
      </c>
      <c r="D276" s="1">
        <v>600</v>
      </c>
      <c r="E276" s="5">
        <f t="shared" si="20"/>
        <v>131.76367213683298</v>
      </c>
      <c r="F276" s="5">
        <f t="shared" si="17"/>
        <v>242.24915955146682</v>
      </c>
      <c r="G276" s="5"/>
      <c r="H276" s="1"/>
      <c r="I276" s="1"/>
    </row>
    <row r="277" spans="1:9" ht="12">
      <c r="A277" s="1"/>
      <c r="B277" s="4">
        <f t="shared" si="19"/>
        <v>45169</v>
      </c>
      <c r="C277" s="1">
        <v>268</v>
      </c>
      <c r="D277" s="1">
        <v>600</v>
      </c>
      <c r="E277" s="5">
        <f t="shared" si="20"/>
        <v>131.01769016346478</v>
      </c>
      <c r="F277" s="5">
        <f t="shared" si="17"/>
        <v>241.34296205769868</v>
      </c>
      <c r="G277" s="5"/>
      <c r="H277" s="1"/>
      <c r="I277" s="1"/>
    </row>
    <row r="278" spans="1:9" ht="12">
      <c r="A278" s="1"/>
      <c r="B278" s="4">
        <f t="shared" si="19"/>
        <v>45199</v>
      </c>
      <c r="C278" s="1">
        <v>269</v>
      </c>
      <c r="D278" s="1">
        <v>600</v>
      </c>
      <c r="E278" s="5">
        <f t="shared" si="20"/>
        <v>130.27593157804228</v>
      </c>
      <c r="F278" s="5">
        <f t="shared" si="17"/>
        <v>240.44015443698206</v>
      </c>
      <c r="G278" s="5"/>
      <c r="H278" s="1"/>
      <c r="I278" s="1"/>
    </row>
    <row r="279" spans="1:9" ht="12">
      <c r="A279" s="1"/>
      <c r="B279" s="4">
        <f t="shared" si="19"/>
        <v>45230</v>
      </c>
      <c r="C279" s="1">
        <v>270</v>
      </c>
      <c r="D279" s="1">
        <v>600</v>
      </c>
      <c r="E279" s="5">
        <f t="shared" si="20"/>
        <v>129.53837246979242</v>
      </c>
      <c r="F279" s="5">
        <f t="shared" si="17"/>
        <v>239.54072400859397</v>
      </c>
      <c r="G279" s="5"/>
      <c r="H279" s="1"/>
      <c r="I279" s="1"/>
    </row>
    <row r="280" spans="1:9" ht="12">
      <c r="A280" s="1"/>
      <c r="B280" s="4">
        <f t="shared" si="19"/>
        <v>45260</v>
      </c>
      <c r="C280" s="1">
        <v>271</v>
      </c>
      <c r="D280" s="1">
        <v>600</v>
      </c>
      <c r="E280" s="5">
        <f t="shared" si="20"/>
        <v>128.80498906331317</v>
      </c>
      <c r="F280" s="5">
        <f t="shared" si="17"/>
        <v>238.64465813924727</v>
      </c>
      <c r="G280" s="5"/>
      <c r="H280" s="1"/>
      <c r="I280" s="1"/>
    </row>
    <row r="281" spans="1:9" ht="12">
      <c r="A281" s="1"/>
      <c r="B281" s="4">
        <f t="shared" si="19"/>
        <v>45291</v>
      </c>
      <c r="C281" s="1">
        <v>272</v>
      </c>
      <c r="D281" s="1">
        <v>600</v>
      </c>
      <c r="E281" s="5">
        <f t="shared" si="20"/>
        <v>128.0757577178074</v>
      </c>
      <c r="F281" s="5">
        <f t="shared" si="17"/>
        <v>237.7519442429128</v>
      </c>
      <c r="G281" s="5"/>
      <c r="H281" s="1"/>
      <c r="I281" s="1"/>
    </row>
    <row r="282" spans="1:9" ht="12">
      <c r="A282" s="1"/>
      <c r="B282" s="4">
        <f t="shared" si="19"/>
        <v>45322</v>
      </c>
      <c r="C282" s="1">
        <v>273</v>
      </c>
      <c r="D282" s="1">
        <v>600</v>
      </c>
      <c r="E282" s="5">
        <f t="shared" si="20"/>
        <v>127.35065492632066</v>
      </c>
      <c r="F282" s="5">
        <f t="shared" si="17"/>
        <v>236.86256978064281</v>
      </c>
      <c r="G282" s="5"/>
      <c r="H282" s="1"/>
      <c r="I282" s="1"/>
    </row>
    <row r="283" spans="1:9" ht="12">
      <c r="A283" s="1"/>
      <c r="B283" s="4">
        <f aca="true" t="shared" si="21" ref="B283:B294">B271+366</f>
        <v>45351</v>
      </c>
      <c r="C283" s="1">
        <v>274</v>
      </c>
      <c r="D283" s="1">
        <v>600</v>
      </c>
      <c r="E283" s="5">
        <f t="shared" si="20"/>
        <v>126.62965731498348</v>
      </c>
      <c r="F283" s="5">
        <f t="shared" si="17"/>
        <v>235.976522260395</v>
      </c>
      <c r="G283" s="5"/>
      <c r="H283" s="1"/>
      <c r="I283" s="1"/>
    </row>
    <row r="284" spans="1:9" ht="12">
      <c r="A284" s="1"/>
      <c r="B284" s="4">
        <f t="shared" si="21"/>
        <v>45382</v>
      </c>
      <c r="C284" s="1">
        <v>275</v>
      </c>
      <c r="D284" s="1">
        <v>600</v>
      </c>
      <c r="E284" s="5">
        <f t="shared" si="20"/>
        <v>125.91274164225786</v>
      </c>
      <c r="F284" s="5">
        <f t="shared" si="17"/>
        <v>235.09378923685665</v>
      </c>
      <c r="G284" s="5"/>
      <c r="H284" s="1"/>
      <c r="I284" s="1"/>
    </row>
    <row r="285" spans="1:9" ht="12">
      <c r="A285" s="1"/>
      <c r="B285" s="4">
        <f t="shared" si="21"/>
        <v>45412</v>
      </c>
      <c r="C285" s="1">
        <v>276</v>
      </c>
      <c r="D285" s="1">
        <v>600</v>
      </c>
      <c r="E285" s="5">
        <f t="shared" si="20"/>
        <v>125.19988479818801</v>
      </c>
      <c r="F285" s="5">
        <f t="shared" si="17"/>
        <v>234.21435831127013</v>
      </c>
      <c r="G285" s="5"/>
      <c r="H285" s="1"/>
      <c r="I285" s="1"/>
    </row>
    <row r="286" spans="1:9" ht="12">
      <c r="A286" s="1"/>
      <c r="B286" s="4">
        <f t="shared" si="21"/>
        <v>45443</v>
      </c>
      <c r="C286" s="1">
        <v>277</v>
      </c>
      <c r="D286" s="1">
        <v>600</v>
      </c>
      <c r="E286" s="5">
        <f t="shared" si="20"/>
        <v>124.4910638036561</v>
      </c>
      <c r="F286" s="5">
        <f t="shared" si="17"/>
        <v>233.33821713125872</v>
      </c>
      <c r="G286" s="5"/>
      <c r="H286" s="1"/>
      <c r="I286" s="1"/>
    </row>
    <row r="287" spans="1:9" ht="12">
      <c r="A287" s="1"/>
      <c r="B287" s="4">
        <f t="shared" si="21"/>
        <v>45473</v>
      </c>
      <c r="C287" s="1">
        <v>278</v>
      </c>
      <c r="D287" s="1">
        <v>600</v>
      </c>
      <c r="E287" s="5">
        <f t="shared" si="20"/>
        <v>123.78625580963995</v>
      </c>
      <c r="F287" s="5">
        <f t="shared" si="17"/>
        <v>232.46535339065306</v>
      </c>
      <c r="G287" s="5"/>
      <c r="H287" s="1"/>
      <c r="I287" s="1"/>
    </row>
    <row r="288" spans="1:9" ht="12">
      <c r="A288" s="1"/>
      <c r="B288" s="4">
        <f t="shared" si="21"/>
        <v>45504</v>
      </c>
      <c r="C288" s="1">
        <v>279</v>
      </c>
      <c r="D288" s="1">
        <v>600</v>
      </c>
      <c r="E288" s="5">
        <f t="shared" si="20"/>
        <v>123.08543809647813</v>
      </c>
      <c r="F288" s="5">
        <f t="shared" si="17"/>
        <v>231.59575482931817</v>
      </c>
      <c r="G288" s="5"/>
      <c r="H288" s="1"/>
      <c r="I288" s="1"/>
    </row>
    <row r="289" spans="1:9" ht="12">
      <c r="A289" s="1"/>
      <c r="B289" s="4">
        <f t="shared" si="21"/>
        <v>45535</v>
      </c>
      <c r="C289" s="1">
        <v>280</v>
      </c>
      <c r="D289" s="1">
        <v>600</v>
      </c>
      <c r="E289" s="5">
        <f t="shared" si="20"/>
        <v>122.38858807313673</v>
      </c>
      <c r="F289" s="5">
        <f t="shared" si="17"/>
        <v>230.72940923298154</v>
      </c>
      <c r="G289" s="5"/>
      <c r="H289" s="1"/>
      <c r="I289" s="1"/>
    </row>
    <row r="290" spans="1:9" ht="12">
      <c r="A290" s="1"/>
      <c r="B290" s="4">
        <f t="shared" si="21"/>
        <v>45565</v>
      </c>
      <c r="C290" s="1">
        <v>281</v>
      </c>
      <c r="D290" s="1">
        <v>600</v>
      </c>
      <c r="E290" s="5">
        <f t="shared" si="20"/>
        <v>121.69568327648125</v>
      </c>
      <c r="F290" s="5">
        <f t="shared" si="17"/>
        <v>229.8663044330612</v>
      </c>
      <c r="G290" s="5"/>
      <c r="H290" s="1"/>
      <c r="I290" s="1"/>
    </row>
    <row r="291" spans="1:9" ht="12">
      <c r="A291" s="1"/>
      <c r="B291" s="4">
        <f t="shared" si="21"/>
        <v>45596</v>
      </c>
      <c r="C291" s="1">
        <v>282</v>
      </c>
      <c r="D291" s="1">
        <v>600</v>
      </c>
      <c r="E291" s="5">
        <f t="shared" si="20"/>
        <v>121.00670137055269</v>
      </c>
      <c r="F291" s="5">
        <f aca="true" t="shared" si="22" ref="F291:F354">D291*(1+ICS)^-((+C291-25)/12)</f>
        <v>229.00642830649517</v>
      </c>
      <c r="G291" s="5"/>
      <c r="H291" s="1"/>
      <c r="I291" s="1"/>
    </row>
    <row r="292" spans="1:9" ht="12">
      <c r="A292" s="1"/>
      <c r="B292" s="4">
        <f t="shared" si="21"/>
        <v>45626</v>
      </c>
      <c r="C292" s="1">
        <v>283</v>
      </c>
      <c r="D292" s="1">
        <v>600</v>
      </c>
      <c r="E292" s="5">
        <f t="shared" si="20"/>
        <v>120.32162014584729</v>
      </c>
      <c r="F292" s="5">
        <f t="shared" si="22"/>
        <v>228.149768775571</v>
      </c>
      <c r="G292" s="5"/>
      <c r="H292" s="1"/>
      <c r="I292" s="1"/>
    </row>
    <row r="293" spans="1:9" ht="12">
      <c r="A293" s="1"/>
      <c r="B293" s="4">
        <f t="shared" si="21"/>
        <v>45657</v>
      </c>
      <c r="C293" s="1">
        <v>284</v>
      </c>
      <c r="D293" s="1">
        <v>600</v>
      </c>
      <c r="E293" s="5">
        <f t="shared" si="20"/>
        <v>119.64041751860074</v>
      </c>
      <c r="F293" s="5">
        <f t="shared" si="22"/>
        <v>227.29631380775604</v>
      </c>
      <c r="G293" s="5"/>
      <c r="H293" s="1"/>
      <c r="I293" s="1"/>
    </row>
    <row r="294" spans="1:9" ht="12">
      <c r="A294" s="1"/>
      <c r="B294" s="4">
        <f t="shared" si="21"/>
        <v>45688</v>
      </c>
      <c r="C294" s="1">
        <v>285</v>
      </c>
      <c r="D294" s="1">
        <v>600</v>
      </c>
      <c r="E294" s="5">
        <f t="shared" si="20"/>
        <v>118.96307153007638</v>
      </c>
      <c r="F294" s="5">
        <f t="shared" si="22"/>
        <v>226.44605141552853</v>
      </c>
      <c r="G294" s="5"/>
      <c r="H294" s="1"/>
      <c r="I294" s="1"/>
    </row>
    <row r="295" spans="1:9" ht="12">
      <c r="A295" s="1"/>
      <c r="B295" s="4">
        <f aca="true" t="shared" si="23" ref="B295:B330">B283+365</f>
        <v>45716</v>
      </c>
      <c r="C295" s="1">
        <v>286</v>
      </c>
      <c r="D295" s="1">
        <v>600</v>
      </c>
      <c r="E295" s="5">
        <f t="shared" si="20"/>
        <v>118.28956034585715</v>
      </c>
      <c r="F295" s="5">
        <f t="shared" si="22"/>
        <v>225.59896965620933</v>
      </c>
      <c r="G295" s="5"/>
      <c r="H295" s="1"/>
      <c r="I295" s="1"/>
    </row>
    <row r="296" spans="1:9" ht="12">
      <c r="A296" s="1"/>
      <c r="B296" s="4">
        <f t="shared" si="23"/>
        <v>45747</v>
      </c>
      <c r="C296" s="1">
        <v>287</v>
      </c>
      <c r="D296" s="1">
        <v>600</v>
      </c>
      <c r="E296" s="5">
        <f t="shared" si="20"/>
        <v>117.61986225514191</v>
      </c>
      <c r="F296" s="5">
        <f t="shared" si="22"/>
        <v>224.75505663179408</v>
      </c>
      <c r="G296" s="5"/>
      <c r="H296" s="1"/>
      <c r="I296" s="1"/>
    </row>
    <row r="297" spans="1:9" ht="12">
      <c r="A297" s="1"/>
      <c r="B297" s="4">
        <f t="shared" si="23"/>
        <v>45777</v>
      </c>
      <c r="C297" s="1">
        <v>288</v>
      </c>
      <c r="D297" s="1">
        <v>600</v>
      </c>
      <c r="E297" s="5">
        <f t="shared" si="20"/>
        <v>116.95395567004545</v>
      </c>
      <c r="F297" s="5">
        <f t="shared" si="22"/>
        <v>223.91430048878593</v>
      </c>
      <c r="G297" s="5"/>
      <c r="H297" s="1"/>
      <c r="I297" s="1"/>
    </row>
    <row r="298" spans="1:9" ht="12">
      <c r="A298" s="1"/>
      <c r="B298" s="4">
        <f t="shared" si="23"/>
        <v>45808</v>
      </c>
      <c r="C298" s="1">
        <v>289</v>
      </c>
      <c r="D298" s="1">
        <v>600</v>
      </c>
      <c r="E298" s="5">
        <f t="shared" si="20"/>
        <v>116.29181912490318</v>
      </c>
      <c r="F298" s="5">
        <f t="shared" si="22"/>
        <v>223.0766894180294</v>
      </c>
      <c r="G298" s="5"/>
      <c r="H298" s="1"/>
      <c r="I298" s="1"/>
    </row>
    <row r="299" spans="1:9" ht="12">
      <c r="A299" s="1"/>
      <c r="B299" s="4">
        <f t="shared" si="23"/>
        <v>45838</v>
      </c>
      <c r="C299" s="1">
        <v>290</v>
      </c>
      <c r="D299" s="1">
        <v>600</v>
      </c>
      <c r="E299" s="5">
        <f t="shared" si="20"/>
        <v>115.63343127557785</v>
      </c>
      <c r="F299" s="5">
        <f t="shared" si="22"/>
        <v>222.24221165454404</v>
      </c>
      <c r="G299" s="5"/>
      <c r="H299" s="1"/>
      <c r="I299" s="1"/>
    </row>
    <row r="300" spans="1:9" ht="12">
      <c r="A300" s="1"/>
      <c r="B300" s="4">
        <f t="shared" si="23"/>
        <v>45869</v>
      </c>
      <c r="C300" s="1">
        <v>291</v>
      </c>
      <c r="D300" s="1">
        <v>600</v>
      </c>
      <c r="E300" s="5">
        <f t="shared" si="20"/>
        <v>114.97877089877296</v>
      </c>
      <c r="F300" s="5">
        <f t="shared" si="22"/>
        <v>221.4108554773596</v>
      </c>
      <c r="G300" s="5"/>
      <c r="H300" s="1"/>
      <c r="I300" s="1"/>
    </row>
    <row r="301" spans="1:9" ht="12">
      <c r="A301" s="1"/>
      <c r="B301" s="4">
        <f t="shared" si="23"/>
        <v>45900</v>
      </c>
      <c r="C301" s="1">
        <v>292</v>
      </c>
      <c r="D301" s="1">
        <v>600</v>
      </c>
      <c r="E301" s="5">
        <f t="shared" si="20"/>
        <v>114.32781689134787</v>
      </c>
      <c r="F301" s="5">
        <f t="shared" si="22"/>
        <v>220.58260920935135</v>
      </c>
      <c r="G301" s="5"/>
      <c r="H301" s="1"/>
      <c r="I301" s="1"/>
    </row>
    <row r="302" spans="1:9" ht="12">
      <c r="A302" s="1"/>
      <c r="B302" s="4">
        <f t="shared" si="23"/>
        <v>45930</v>
      </c>
      <c r="C302" s="1">
        <v>293</v>
      </c>
      <c r="D302" s="1">
        <v>600</v>
      </c>
      <c r="E302" s="5">
        <f t="shared" si="20"/>
        <v>113.6805482696376</v>
      </c>
      <c r="F302" s="5">
        <f t="shared" si="22"/>
        <v>219.7574612170757</v>
      </c>
      <c r="G302" s="5"/>
      <c r="H302" s="1"/>
      <c r="I302" s="1"/>
    </row>
    <row r="303" spans="1:9" ht="12">
      <c r="A303" s="1"/>
      <c r="B303" s="4">
        <f t="shared" si="23"/>
        <v>45961</v>
      </c>
      <c r="C303" s="1">
        <v>294</v>
      </c>
      <c r="D303" s="1">
        <v>600</v>
      </c>
      <c r="E303" s="5">
        <f t="shared" si="20"/>
        <v>113.03694416877663</v>
      </c>
      <c r="F303" s="5">
        <f t="shared" si="22"/>
        <v>218.93539991060723</v>
      </c>
      <c r="G303" s="5"/>
      <c r="H303" s="1"/>
      <c r="I303" s="1"/>
    </row>
    <row r="304" spans="1:9" ht="12">
      <c r="A304" s="1"/>
      <c r="B304" s="4">
        <f t="shared" si="23"/>
        <v>45991</v>
      </c>
      <c r="C304" s="1">
        <v>295</v>
      </c>
      <c r="D304" s="1">
        <v>600</v>
      </c>
      <c r="E304" s="5">
        <f t="shared" si="20"/>
        <v>112.39698384202613</v>
      </c>
      <c r="F304" s="5">
        <f t="shared" si="22"/>
        <v>218.1164137433757</v>
      </c>
      <c r="G304" s="5"/>
      <c r="H304" s="1"/>
      <c r="I304" s="1"/>
    </row>
    <row r="305" spans="1:9" ht="12">
      <c r="A305" s="1"/>
      <c r="B305" s="4">
        <f t="shared" si="23"/>
        <v>46022</v>
      </c>
      <c r="C305" s="1">
        <v>296</v>
      </c>
      <c r="D305" s="1">
        <v>600</v>
      </c>
      <c r="E305" s="5">
        <f t="shared" si="20"/>
        <v>111.76064666010512</v>
      </c>
      <c r="F305" s="5">
        <f t="shared" si="22"/>
        <v>217.30049121200383</v>
      </c>
      <c r="G305" s="5"/>
      <c r="H305" s="1"/>
      <c r="I305" s="1"/>
    </row>
    <row r="306" spans="1:9" ht="12">
      <c r="A306" s="1"/>
      <c r="B306" s="4">
        <f t="shared" si="23"/>
        <v>46053</v>
      </c>
      <c r="C306" s="1">
        <v>297</v>
      </c>
      <c r="D306" s="1">
        <v>600</v>
      </c>
      <c r="E306" s="5">
        <f t="shared" si="20"/>
        <v>111.12791211052584</v>
      </c>
      <c r="F306" s="5">
        <f t="shared" si="22"/>
        <v>216.48762085614578</v>
      </c>
      <c r="G306" s="5"/>
      <c r="H306" s="1"/>
      <c r="I306" s="1"/>
    </row>
    <row r="307" spans="1:9" ht="12">
      <c r="A307" s="1"/>
      <c r="B307" s="4">
        <f t="shared" si="23"/>
        <v>46081</v>
      </c>
      <c r="C307" s="1">
        <v>298</v>
      </c>
      <c r="D307" s="1">
        <v>600</v>
      </c>
      <c r="E307" s="5">
        <f t="shared" si="20"/>
        <v>110.49875979693206</v>
      </c>
      <c r="F307" s="5">
        <f t="shared" si="22"/>
        <v>215.67779125832632</v>
      </c>
      <c r="G307" s="5"/>
      <c r="H307" s="1"/>
      <c r="I307" s="1"/>
    </row>
    <row r="308" spans="1:9" ht="12">
      <c r="A308" s="1"/>
      <c r="B308" s="4">
        <f t="shared" si="23"/>
        <v>46112</v>
      </c>
      <c r="C308" s="1">
        <v>299</v>
      </c>
      <c r="D308" s="1">
        <v>600</v>
      </c>
      <c r="E308" s="5">
        <f t="shared" si="20"/>
        <v>109.8731694384419</v>
      </c>
      <c r="F308" s="5">
        <f t="shared" si="22"/>
        <v>214.87099104378024</v>
      </c>
      <c r="G308" s="5"/>
      <c r="H308" s="1"/>
      <c r="I308" s="1"/>
    </row>
    <row r="309" spans="1:9" ht="12">
      <c r="A309" s="1"/>
      <c r="B309" s="4">
        <f t="shared" si="23"/>
        <v>46142</v>
      </c>
      <c r="C309" s="1">
        <v>300</v>
      </c>
      <c r="D309" s="1">
        <v>600</v>
      </c>
      <c r="E309" s="5">
        <f t="shared" si="20"/>
        <v>109.25112086899392</v>
      </c>
      <c r="F309" s="5">
        <f t="shared" si="22"/>
        <v>214.06720888029253</v>
      </c>
      <c r="G309" s="5"/>
      <c r="H309" s="1"/>
      <c r="I309" s="1"/>
    </row>
    <row r="310" spans="1:9" ht="12">
      <c r="A310" s="1"/>
      <c r="B310" s="4">
        <f t="shared" si="23"/>
        <v>46173</v>
      </c>
      <c r="C310" s="1">
        <v>301</v>
      </c>
      <c r="D310" s="1">
        <v>600</v>
      </c>
      <c r="E310" s="5">
        <f t="shared" si="20"/>
        <v>108.63259403669765</v>
      </c>
      <c r="F310" s="5">
        <f t="shared" si="22"/>
        <v>213.26643347803957</v>
      </c>
      <c r="G310" s="5"/>
      <c r="H310" s="1"/>
      <c r="I310" s="1"/>
    </row>
    <row r="311" spans="1:9" ht="12">
      <c r="A311" s="1"/>
      <c r="B311" s="4">
        <f t="shared" si="23"/>
        <v>46203</v>
      </c>
      <c r="C311" s="1">
        <v>302</v>
      </c>
      <c r="D311" s="1">
        <v>600</v>
      </c>
      <c r="E311" s="5">
        <f t="shared" si="20"/>
        <v>108.01756900318573</v>
      </c>
      <c r="F311" s="5">
        <f t="shared" si="22"/>
        <v>212.4686535894302</v>
      </c>
      <c r="G311" s="5"/>
      <c r="H311" s="1"/>
      <c r="I311" s="1"/>
    </row>
    <row r="312" spans="1:9" ht="12">
      <c r="A312" s="1"/>
      <c r="B312" s="4">
        <f t="shared" si="23"/>
        <v>46234</v>
      </c>
      <c r="C312" s="1">
        <v>303</v>
      </c>
      <c r="D312" s="1">
        <v>600</v>
      </c>
      <c r="E312" s="5">
        <f t="shared" si="20"/>
        <v>107.40602594297293</v>
      </c>
      <c r="F312" s="5">
        <f t="shared" si="22"/>
        <v>211.673858008948</v>
      </c>
      <c r="G312" s="5"/>
      <c r="H312" s="1"/>
      <c r="I312" s="1"/>
    </row>
    <row r="313" spans="1:9" ht="12">
      <c r="A313" s="1"/>
      <c r="B313" s="4">
        <f t="shared" si="23"/>
        <v>46265</v>
      </c>
      <c r="C313" s="1">
        <v>304</v>
      </c>
      <c r="D313" s="1">
        <v>600</v>
      </c>
      <c r="E313" s="5">
        <f t="shared" si="20"/>
        <v>106.79794514281603</v>
      </c>
      <c r="F313" s="5">
        <f t="shared" si="22"/>
        <v>210.88203557299363</v>
      </c>
      <c r="G313" s="5"/>
      <c r="H313" s="1"/>
      <c r="I313" s="1"/>
    </row>
    <row r="314" spans="1:9" ht="12">
      <c r="A314" s="1"/>
      <c r="B314" s="4">
        <f t="shared" si="23"/>
        <v>46295</v>
      </c>
      <c r="C314" s="1">
        <v>305</v>
      </c>
      <c r="D314" s="1">
        <v>600</v>
      </c>
      <c r="E314" s="5">
        <f t="shared" si="20"/>
        <v>106.19330700107864</v>
      </c>
      <c r="F314" s="5">
        <f t="shared" si="22"/>
        <v>210.09317515972822</v>
      </c>
      <c r="G314" s="5"/>
      <c r="H314" s="1"/>
      <c r="I314" s="1"/>
    </row>
    <row r="315" spans="1:9" ht="12">
      <c r="A315" s="1"/>
      <c r="B315" s="4">
        <f t="shared" si="23"/>
        <v>46326</v>
      </c>
      <c r="C315" s="1">
        <v>306</v>
      </c>
      <c r="D315" s="1">
        <v>600</v>
      </c>
      <c r="E315" s="5">
        <f t="shared" si="20"/>
        <v>105.59209202709933</v>
      </c>
      <c r="F315" s="5">
        <f t="shared" si="22"/>
        <v>209.30726568891706</v>
      </c>
      <c r="G315" s="5"/>
      <c r="H315" s="1"/>
      <c r="I315" s="1"/>
    </row>
    <row r="316" spans="1:9" ht="12">
      <c r="A316" s="1"/>
      <c r="B316" s="4">
        <f t="shared" si="23"/>
        <v>46356</v>
      </c>
      <c r="C316" s="1">
        <v>307</v>
      </c>
      <c r="D316" s="1">
        <v>600</v>
      </c>
      <c r="E316" s="5">
        <f t="shared" si="20"/>
        <v>104.99428084056339</v>
      </c>
      <c r="F316" s="5">
        <f t="shared" si="22"/>
        <v>208.52429612177409</v>
      </c>
      <c r="G316" s="5"/>
      <c r="H316" s="1"/>
      <c r="I316" s="1"/>
    </row>
    <row r="317" spans="1:9" ht="12">
      <c r="A317" s="1"/>
      <c r="B317" s="4">
        <f t="shared" si="23"/>
        <v>46387</v>
      </c>
      <c r="C317" s="1">
        <v>308</v>
      </c>
      <c r="D317" s="1">
        <v>600</v>
      </c>
      <c r="E317" s="5">
        <f t="shared" si="20"/>
        <v>104.39985417087793</v>
      </c>
      <c r="F317" s="5">
        <f t="shared" si="22"/>
        <v>207.74425546080673</v>
      </c>
      <c r="G317" s="5"/>
      <c r="H317" s="1"/>
      <c r="I317" s="1"/>
    </row>
    <row r="318" spans="1:9" ht="12">
      <c r="A318" s="1"/>
      <c r="B318" s="4">
        <f t="shared" si="23"/>
        <v>46418</v>
      </c>
      <c r="C318" s="1">
        <v>309</v>
      </c>
      <c r="D318" s="1">
        <v>600</v>
      </c>
      <c r="E318" s="5">
        <f t="shared" si="20"/>
        <v>103.80879285655098</v>
      </c>
      <c r="F318" s="5">
        <f t="shared" si="22"/>
        <v>206.96713274966137</v>
      </c>
      <c r="G318" s="5"/>
      <c r="H318" s="1"/>
      <c r="I318" s="1"/>
    </row>
    <row r="319" spans="1:9" ht="12">
      <c r="A319" s="1"/>
      <c r="B319" s="4">
        <f t="shared" si="23"/>
        <v>46446</v>
      </c>
      <c r="C319" s="1">
        <v>310</v>
      </c>
      <c r="D319" s="1">
        <v>600</v>
      </c>
      <c r="E319" s="5">
        <f t="shared" si="20"/>
        <v>103.22107784457343</v>
      </c>
      <c r="F319" s="5">
        <f t="shared" si="22"/>
        <v>206.19291707296972</v>
      </c>
      <c r="G319" s="5"/>
      <c r="H319" s="1"/>
      <c r="I319" s="1"/>
    </row>
    <row r="320" spans="1:9" ht="12">
      <c r="A320" s="1"/>
      <c r="B320" s="4">
        <f t="shared" si="23"/>
        <v>46477</v>
      </c>
      <c r="C320" s="1">
        <v>311</v>
      </c>
      <c r="D320" s="1">
        <v>600</v>
      </c>
      <c r="E320" s="5">
        <f t="shared" si="20"/>
        <v>102.63669018980522</v>
      </c>
      <c r="F320" s="5">
        <f t="shared" si="22"/>
        <v>205.4215975561952</v>
      </c>
      <c r="G320" s="5"/>
      <c r="H320" s="1"/>
      <c r="I320" s="1"/>
    </row>
    <row r="321" spans="1:9" ht="12">
      <c r="A321" s="1"/>
      <c r="B321" s="4">
        <f t="shared" si="23"/>
        <v>46507</v>
      </c>
      <c r="C321" s="1">
        <v>312</v>
      </c>
      <c r="D321" s="1">
        <v>600</v>
      </c>
      <c r="E321" s="5">
        <f t="shared" si="20"/>
        <v>102.05561105436429</v>
      </c>
      <c r="F321" s="5">
        <f t="shared" si="22"/>
        <v>204.65316336548034</v>
      </c>
      <c r="G321" s="5"/>
      <c r="H321" s="1"/>
      <c r="I321" s="1"/>
    </row>
    <row r="322" spans="1:9" ht="12">
      <c r="A322" s="1"/>
      <c r="B322" s="4">
        <f t="shared" si="23"/>
        <v>46538</v>
      </c>
      <c r="C322" s="1">
        <v>313</v>
      </c>
      <c r="D322" s="1">
        <v>600</v>
      </c>
      <c r="E322" s="5">
        <f t="shared" si="20"/>
        <v>101.4778217070201</v>
      </c>
      <c r="F322" s="5">
        <f t="shared" si="22"/>
        <v>203.88760370749478</v>
      </c>
      <c r="G322" s="5"/>
      <c r="H322" s="1"/>
      <c r="I322" s="1"/>
    </row>
    <row r="323" spans="1:9" ht="12">
      <c r="A323" s="1"/>
      <c r="B323" s="4">
        <f t="shared" si="23"/>
        <v>46568</v>
      </c>
      <c r="C323" s="1">
        <v>314</v>
      </c>
      <c r="D323" s="1">
        <v>600</v>
      </c>
      <c r="E323" s="5">
        <f t="shared" si="20"/>
        <v>100.90330352258835</v>
      </c>
      <c r="F323" s="5">
        <f t="shared" si="22"/>
        <v>203.1249078292832</v>
      </c>
      <c r="G323" s="5"/>
      <c r="H323" s="1"/>
      <c r="I323" s="1"/>
    </row>
    <row r="324" spans="1:9" ht="12">
      <c r="A324" s="1"/>
      <c r="B324" s="4">
        <f t="shared" si="23"/>
        <v>46599</v>
      </c>
      <c r="C324" s="1">
        <v>315</v>
      </c>
      <c r="D324" s="1">
        <v>600</v>
      </c>
      <c r="E324" s="5">
        <f t="shared" si="20"/>
        <v>100.33203798133215</v>
      </c>
      <c r="F324" s="5">
        <f t="shared" si="22"/>
        <v>202.36506501811473</v>
      </c>
      <c r="G324" s="5"/>
      <c r="H324" s="1"/>
      <c r="I324" s="1"/>
    </row>
    <row r="325" spans="1:9" ht="12">
      <c r="A325" s="1"/>
      <c r="B325" s="4">
        <f t="shared" si="23"/>
        <v>46630</v>
      </c>
      <c r="C325" s="1">
        <v>316</v>
      </c>
      <c r="D325" s="1">
        <v>600</v>
      </c>
      <c r="E325" s="5">
        <f t="shared" si="20"/>
        <v>99.76400666836416</v>
      </c>
      <c r="F325" s="5">
        <f t="shared" si="22"/>
        <v>201.60806460133236</v>
      </c>
      <c r="G325" s="5"/>
      <c r="H325" s="1"/>
      <c r="I325" s="1"/>
    </row>
    <row r="326" spans="1:9" ht="12">
      <c r="A326" s="1"/>
      <c r="B326" s="4">
        <f t="shared" si="23"/>
        <v>46660</v>
      </c>
      <c r="C326" s="1">
        <v>317</v>
      </c>
      <c r="D326" s="1">
        <v>600</v>
      </c>
      <c r="E326" s="5">
        <f t="shared" si="20"/>
        <v>99.19919127305317</v>
      </c>
      <c r="F326" s="5">
        <f t="shared" si="22"/>
        <v>200.8538959462029</v>
      </c>
      <c r="G326" s="5"/>
      <c r="H326" s="1"/>
      <c r="I326" s="1"/>
    </row>
    <row r="327" spans="1:9" ht="12">
      <c r="A327" s="1"/>
      <c r="B327" s="4">
        <f t="shared" si="23"/>
        <v>46691</v>
      </c>
      <c r="C327" s="1">
        <v>318</v>
      </c>
      <c r="D327" s="1">
        <v>600</v>
      </c>
      <c r="E327" s="5">
        <f t="shared" si="20"/>
        <v>98.63757358843405</v>
      </c>
      <c r="F327" s="5">
        <f t="shared" si="22"/>
        <v>200.10254845976772</v>
      </c>
      <c r="G327" s="5"/>
      <c r="H327" s="1"/>
      <c r="I327" s="1"/>
    </row>
    <row r="328" spans="1:9" ht="12">
      <c r="A328" s="1"/>
      <c r="B328" s="4">
        <f t="shared" si="23"/>
        <v>46721</v>
      </c>
      <c r="C328" s="1">
        <v>319</v>
      </c>
      <c r="D328" s="1">
        <v>600</v>
      </c>
      <c r="E328" s="5">
        <f t="shared" si="20"/>
        <v>98.07913551062046</v>
      </c>
      <c r="F328" s="5">
        <f t="shared" si="22"/>
        <v>199.35401158869416</v>
      </c>
      <c r="G328" s="5"/>
      <c r="H328" s="1"/>
      <c r="I328" s="1"/>
    </row>
    <row r="329" spans="1:9" ht="12">
      <c r="A329" s="1"/>
      <c r="B329" s="4">
        <f t="shared" si="23"/>
        <v>46752</v>
      </c>
      <c r="C329" s="1">
        <v>320</v>
      </c>
      <c r="D329" s="1">
        <v>600</v>
      </c>
      <c r="E329" s="5">
        <f t="shared" si="20"/>
        <v>97.52385903822156</v>
      </c>
      <c r="F329" s="5">
        <f t="shared" si="22"/>
        <v>198.60827481912685</v>
      </c>
      <c r="G329" s="5"/>
      <c r="H329" s="1"/>
      <c r="I329" s="1"/>
    </row>
    <row r="330" spans="1:9" ht="12">
      <c r="A330" s="1"/>
      <c r="B330" s="4">
        <f t="shared" si="23"/>
        <v>46783</v>
      </c>
      <c r="C330" s="1">
        <v>321</v>
      </c>
      <c r="D330" s="1">
        <v>600</v>
      </c>
      <c r="E330" s="5">
        <f aca="true" t="shared" si="24" ref="E330:E366">D330*MTAEG^(-C330/12)</f>
        <v>96.97172627176174</v>
      </c>
      <c r="F330" s="5">
        <f t="shared" si="22"/>
        <v>197.86532767654046</v>
      </c>
      <c r="G330" s="5"/>
      <c r="H330" s="1"/>
      <c r="I330" s="1"/>
    </row>
    <row r="331" spans="1:9" ht="12">
      <c r="A331" s="1"/>
      <c r="B331" s="4">
        <f aca="true" t="shared" si="25" ref="B331:B342">B319+366</f>
        <v>46812</v>
      </c>
      <c r="C331" s="1">
        <v>322</v>
      </c>
      <c r="D331" s="1">
        <v>600</v>
      </c>
      <c r="E331" s="5">
        <f t="shared" si="24"/>
        <v>96.42271941310341</v>
      </c>
      <c r="F331" s="5">
        <f t="shared" si="22"/>
        <v>197.12515972559243</v>
      </c>
      <c r="G331" s="5"/>
      <c r="H331" s="1"/>
      <c r="I331" s="1"/>
    </row>
    <row r="332" spans="1:9" ht="12">
      <c r="A332" s="1"/>
      <c r="B332" s="4">
        <f t="shared" si="25"/>
        <v>46843</v>
      </c>
      <c r="C332" s="1">
        <v>323</v>
      </c>
      <c r="D332" s="1">
        <v>600</v>
      </c>
      <c r="E332" s="5">
        <f t="shared" si="24"/>
        <v>95.87682076487339</v>
      </c>
      <c r="F332" s="5">
        <f t="shared" si="22"/>
        <v>196.3877605699763</v>
      </c>
      <c r="G332" s="5"/>
      <c r="H332" s="1"/>
      <c r="I332" s="1"/>
    </row>
    <row r="333" spans="1:9" ht="12">
      <c r="A333" s="1"/>
      <c r="B333" s="4">
        <f t="shared" si="25"/>
        <v>46873</v>
      </c>
      <c r="C333" s="1">
        <v>324</v>
      </c>
      <c r="D333" s="1">
        <v>600</v>
      </c>
      <c r="E333" s="5">
        <f t="shared" si="24"/>
        <v>95.33401272989241</v>
      </c>
      <c r="F333" s="5">
        <f t="shared" si="22"/>
        <v>195.6531198522757</v>
      </c>
      <c r="G333" s="5"/>
      <c r="H333" s="1"/>
      <c r="I333" s="1"/>
    </row>
    <row r="334" spans="1:9" ht="12">
      <c r="A334" s="1"/>
      <c r="B334" s="4">
        <f t="shared" si="25"/>
        <v>46904</v>
      </c>
      <c r="C334" s="1">
        <v>325</v>
      </c>
      <c r="D334" s="1">
        <v>600</v>
      </c>
      <c r="E334" s="5">
        <f t="shared" si="24"/>
        <v>94.79427781060843</v>
      </c>
      <c r="F334" s="5">
        <f t="shared" si="22"/>
        <v>194.9212272538191</v>
      </c>
      <c r="G334" s="5"/>
      <c r="H334" s="1"/>
      <c r="I334" s="1"/>
    </row>
    <row r="335" spans="1:9" ht="12">
      <c r="A335" s="1"/>
      <c r="B335" s="4">
        <f t="shared" si="25"/>
        <v>46934</v>
      </c>
      <c r="C335" s="1">
        <v>326</v>
      </c>
      <c r="D335" s="1">
        <v>600</v>
      </c>
      <c r="E335" s="5">
        <f t="shared" si="24"/>
        <v>94.25759860853108</v>
      </c>
      <c r="F335" s="5">
        <f t="shared" si="22"/>
        <v>194.1920724945346</v>
      </c>
      <c r="G335" s="5"/>
      <c r="H335" s="1"/>
      <c r="I335" s="1"/>
    </row>
    <row r="336" spans="1:9" ht="12">
      <c r="A336" s="1"/>
      <c r="B336" s="4">
        <f t="shared" si="25"/>
        <v>46965</v>
      </c>
      <c r="C336" s="1">
        <v>327</v>
      </c>
      <c r="D336" s="1">
        <v>600</v>
      </c>
      <c r="E336" s="5">
        <f t="shared" si="24"/>
        <v>93.72395782367255</v>
      </c>
      <c r="F336" s="5">
        <f t="shared" si="22"/>
        <v>193.46564533280565</v>
      </c>
      <c r="G336" s="5"/>
      <c r="H336" s="1"/>
      <c r="I336" s="1"/>
    </row>
    <row r="337" spans="1:9" ht="12">
      <c r="A337" s="1"/>
      <c r="B337" s="4">
        <f t="shared" si="25"/>
        <v>46996</v>
      </c>
      <c r="C337" s="1">
        <v>328</v>
      </c>
      <c r="D337" s="1">
        <v>600</v>
      </c>
      <c r="E337" s="5">
        <f t="shared" si="24"/>
        <v>93.19333825398891</v>
      </c>
      <c r="F337" s="5">
        <f t="shared" si="22"/>
        <v>192.74193556532728</v>
      </c>
      <c r="G337" s="5"/>
      <c r="H337" s="1"/>
      <c r="I337" s="1"/>
    </row>
    <row r="338" spans="1:9" ht="12">
      <c r="A338" s="1"/>
      <c r="B338" s="4">
        <f t="shared" si="25"/>
        <v>47026</v>
      </c>
      <c r="C338" s="1">
        <v>329</v>
      </c>
      <c r="D338" s="1">
        <v>600</v>
      </c>
      <c r="E338" s="5">
        <f t="shared" si="24"/>
        <v>92.66572279482584</v>
      </c>
      <c r="F338" s="5">
        <f t="shared" si="22"/>
        <v>192.02093302696258</v>
      </c>
      <c r="G338" s="5"/>
      <c r="H338" s="1"/>
      <c r="I338" s="1"/>
    </row>
    <row r="339" spans="1:9" ht="12">
      <c r="A339" s="1"/>
      <c r="B339" s="4">
        <f t="shared" si="25"/>
        <v>47057</v>
      </c>
      <c r="C339" s="1">
        <v>330</v>
      </c>
      <c r="D339" s="1">
        <v>600</v>
      </c>
      <c r="E339" s="5">
        <f t="shared" si="24"/>
        <v>92.1410944383674</v>
      </c>
      <c r="F339" s="5">
        <f t="shared" si="22"/>
        <v>191.3026275906001</v>
      </c>
      <c r="G339" s="5"/>
      <c r="H339" s="1"/>
      <c r="I339" s="1"/>
    </row>
    <row r="340" spans="1:9" ht="12">
      <c r="A340" s="1"/>
      <c r="B340" s="4">
        <f t="shared" si="25"/>
        <v>47087</v>
      </c>
      <c r="C340" s="1">
        <v>331</v>
      </c>
      <c r="D340" s="1">
        <v>600</v>
      </c>
      <c r="E340" s="5">
        <f t="shared" si="24"/>
        <v>91.61943627308752</v>
      </c>
      <c r="F340" s="5">
        <f t="shared" si="22"/>
        <v>190.5870091670116</v>
      </c>
      <c r="G340" s="5"/>
      <c r="H340" s="1"/>
      <c r="I340" s="1"/>
    </row>
    <row r="341" spans="1:9" ht="12">
      <c r="A341" s="1"/>
      <c r="B341" s="4">
        <f t="shared" si="25"/>
        <v>47118</v>
      </c>
      <c r="C341" s="1">
        <v>332</v>
      </c>
      <c r="D341" s="1">
        <v>600</v>
      </c>
      <c r="E341" s="5">
        <f t="shared" si="24"/>
        <v>91.100731483205</v>
      </c>
      <c r="F341" s="5">
        <f t="shared" si="22"/>
        <v>189.87406770471017</v>
      </c>
      <c r="G341" s="5"/>
      <c r="H341" s="1"/>
      <c r="I341" s="1"/>
    </row>
    <row r="342" spans="1:9" ht="12">
      <c r="A342" s="1"/>
      <c r="B342" s="4">
        <f t="shared" si="25"/>
        <v>47149</v>
      </c>
      <c r="C342" s="1">
        <v>333</v>
      </c>
      <c r="D342" s="1">
        <v>600</v>
      </c>
      <c r="E342" s="5">
        <f t="shared" si="24"/>
        <v>90.58496334814153</v>
      </c>
      <c r="F342" s="5">
        <f t="shared" si="22"/>
        <v>189.16379318980924</v>
      </c>
      <c r="G342" s="5"/>
      <c r="H342" s="1"/>
      <c r="I342" s="1"/>
    </row>
    <row r="343" spans="1:9" ht="12">
      <c r="A343" s="1"/>
      <c r="B343" s="4">
        <f aca="true" t="shared" si="26" ref="B343:B365">B331+365</f>
        <v>47177</v>
      </c>
      <c r="C343" s="1">
        <v>334</v>
      </c>
      <c r="D343" s="1">
        <v>600</v>
      </c>
      <c r="E343" s="5">
        <f t="shared" si="24"/>
        <v>90.07211524198249</v>
      </c>
      <c r="F343" s="5">
        <f t="shared" si="22"/>
        <v>188.45617564588187</v>
      </c>
      <c r="G343" s="5"/>
      <c r="H343" s="1"/>
      <c r="I343" s="1"/>
    </row>
    <row r="344" spans="1:9" ht="12">
      <c r="A344" s="1"/>
      <c r="B344" s="4">
        <f t="shared" si="26"/>
        <v>47208</v>
      </c>
      <c r="C344" s="1">
        <v>335</v>
      </c>
      <c r="D344" s="1">
        <v>600</v>
      </c>
      <c r="E344" s="5">
        <f t="shared" si="24"/>
        <v>89.56217063294118</v>
      </c>
      <c r="F344" s="5">
        <f t="shared" si="22"/>
        <v>187.75120513382055</v>
      </c>
      <c r="G344" s="5"/>
      <c r="H344" s="1"/>
      <c r="I344" s="1"/>
    </row>
    <row r="345" spans="1:9" ht="12">
      <c r="A345" s="1"/>
      <c r="B345" s="4">
        <f t="shared" si="26"/>
        <v>47238</v>
      </c>
      <c r="C345" s="1">
        <v>336</v>
      </c>
      <c r="D345" s="1">
        <v>600</v>
      </c>
      <c r="E345" s="5">
        <f t="shared" si="24"/>
        <v>89.0551130828257</v>
      </c>
      <c r="F345" s="5">
        <f t="shared" si="22"/>
        <v>187.0488717516976</v>
      </c>
      <c r="G345" s="5"/>
      <c r="H345" s="1"/>
      <c r="I345" s="1"/>
    </row>
    <row r="346" spans="1:9" ht="12">
      <c r="A346" s="1"/>
      <c r="B346" s="4">
        <f t="shared" si="26"/>
        <v>47269</v>
      </c>
      <c r="C346" s="1">
        <v>337</v>
      </c>
      <c r="D346" s="1">
        <v>600</v>
      </c>
      <c r="E346" s="5">
        <f t="shared" si="24"/>
        <v>88.5509262465098</v>
      </c>
      <c r="F346" s="5">
        <f t="shared" si="22"/>
        <v>186.3491656346263</v>
      </c>
      <c r="G346" s="5"/>
      <c r="H346" s="1"/>
      <c r="I346" s="1"/>
    </row>
    <row r="347" spans="1:9" ht="12">
      <c r="A347" s="1"/>
      <c r="B347" s="4">
        <f t="shared" si="26"/>
        <v>47299</v>
      </c>
      <c r="C347" s="1">
        <v>338</v>
      </c>
      <c r="D347" s="1">
        <v>600</v>
      </c>
      <c r="E347" s="5">
        <f t="shared" si="24"/>
        <v>88.04959387140447</v>
      </c>
      <c r="F347" s="5">
        <f t="shared" si="22"/>
        <v>185.65207695462195</v>
      </c>
      <c r="G347" s="5"/>
      <c r="H347" s="1"/>
      <c r="I347" s="1"/>
    </row>
    <row r="348" spans="1:9" ht="12">
      <c r="A348" s="1"/>
      <c r="B348" s="4">
        <f t="shared" si="26"/>
        <v>47330</v>
      </c>
      <c r="C348" s="1">
        <v>339</v>
      </c>
      <c r="D348" s="1">
        <v>600</v>
      </c>
      <c r="E348" s="5">
        <f t="shared" si="24"/>
        <v>87.55109979693567</v>
      </c>
      <c r="F348" s="5">
        <f t="shared" si="22"/>
        <v>184.9575959204643</v>
      </c>
      <c r="G348" s="5"/>
      <c r="H348" s="1"/>
      <c r="I348" s="1"/>
    </row>
    <row r="349" spans="1:9" ht="12">
      <c r="A349" s="1"/>
      <c r="B349" s="4">
        <f t="shared" si="26"/>
        <v>47361</v>
      </c>
      <c r="C349" s="1">
        <v>340</v>
      </c>
      <c r="D349" s="1">
        <v>600</v>
      </c>
      <c r="E349" s="5">
        <f t="shared" si="24"/>
        <v>87.05542795402246</v>
      </c>
      <c r="F349" s="5">
        <f t="shared" si="22"/>
        <v>184.2657127775595</v>
      </c>
      <c r="G349" s="5"/>
      <c r="H349" s="1"/>
      <c r="I349" s="1"/>
    </row>
    <row r="350" spans="1:9" ht="12">
      <c r="A350" s="1"/>
      <c r="B350" s="4">
        <f t="shared" si="26"/>
        <v>47391</v>
      </c>
      <c r="C350" s="1">
        <v>341</v>
      </c>
      <c r="D350" s="1">
        <v>600</v>
      </c>
      <c r="E350" s="5">
        <f t="shared" si="24"/>
        <v>86.56256236455924</v>
      </c>
      <c r="F350" s="5">
        <f t="shared" si="22"/>
        <v>183.57641780780364</v>
      </c>
      <c r="G350" s="5"/>
      <c r="H350" s="1"/>
      <c r="I350" s="1"/>
    </row>
    <row r="351" spans="1:9" ht="12">
      <c r="A351" s="1"/>
      <c r="B351" s="4">
        <f t="shared" si="26"/>
        <v>47422</v>
      </c>
      <c r="C351" s="1">
        <v>342</v>
      </c>
      <c r="D351" s="1">
        <v>600</v>
      </c>
      <c r="E351" s="5">
        <f t="shared" si="24"/>
        <v>86.07248714090075</v>
      </c>
      <c r="F351" s="5">
        <f t="shared" si="22"/>
        <v>182.8897013294456</v>
      </c>
      <c r="G351" s="5"/>
      <c r="H351" s="1"/>
      <c r="I351" s="1"/>
    </row>
    <row r="352" spans="1:9" ht="12">
      <c r="A352" s="1"/>
      <c r="B352" s="4">
        <f t="shared" si="26"/>
        <v>47452</v>
      </c>
      <c r="C352" s="1">
        <v>343</v>
      </c>
      <c r="D352" s="1">
        <v>600</v>
      </c>
      <c r="E352" s="5">
        <f t="shared" si="24"/>
        <v>85.5851864853498</v>
      </c>
      <c r="F352" s="5">
        <f t="shared" si="22"/>
        <v>182.2055536969518</v>
      </c>
      <c r="G352" s="5"/>
      <c r="H352" s="1"/>
      <c r="I352" s="1"/>
    </row>
    <row r="353" spans="1:9" ht="12">
      <c r="A353" s="1"/>
      <c r="B353" s="4">
        <f t="shared" si="26"/>
        <v>47483</v>
      </c>
      <c r="C353" s="1">
        <v>344</v>
      </c>
      <c r="D353" s="1">
        <v>600</v>
      </c>
      <c r="E353" s="5">
        <f t="shared" si="24"/>
        <v>85.1006446896481</v>
      </c>
      <c r="F353" s="5">
        <f t="shared" si="22"/>
        <v>181.52396530087015</v>
      </c>
      <c r="G353" s="5"/>
      <c r="H353" s="1"/>
      <c r="I353" s="1"/>
    </row>
    <row r="354" spans="1:9" ht="12">
      <c r="A354" s="1"/>
      <c r="B354" s="4">
        <f t="shared" si="26"/>
        <v>47514</v>
      </c>
      <c r="C354" s="1">
        <v>345</v>
      </c>
      <c r="D354" s="1">
        <v>600</v>
      </c>
      <c r="E354" s="5">
        <f t="shared" si="24"/>
        <v>84.61884613446996</v>
      </c>
      <c r="F354" s="5">
        <f t="shared" si="22"/>
        <v>180.84492656769527</v>
      </c>
      <c r="G354" s="5"/>
      <c r="H354" s="1"/>
      <c r="I354" s="1"/>
    </row>
    <row r="355" spans="1:9" ht="12">
      <c r="A355" s="1"/>
      <c r="B355" s="4">
        <f t="shared" si="26"/>
        <v>47542</v>
      </c>
      <c r="C355" s="1">
        <v>346</v>
      </c>
      <c r="D355" s="1">
        <v>600</v>
      </c>
      <c r="E355" s="5">
        <f t="shared" si="24"/>
        <v>84.13977528891868</v>
      </c>
      <c r="F355" s="5">
        <f aca="true" t="shared" si="27" ref="F355:F366">D355*(1+ICS)^-((+C355-25)/12)</f>
        <v>180.16842795973412</v>
      </c>
      <c r="G355" s="5"/>
      <c r="H355" s="1"/>
      <c r="I355" s="1"/>
    </row>
    <row r="356" spans="1:9" ht="12">
      <c r="A356" s="1"/>
      <c r="B356" s="4">
        <f t="shared" si="26"/>
        <v>47573</v>
      </c>
      <c r="C356" s="1">
        <v>347</v>
      </c>
      <c r="D356" s="1">
        <v>600</v>
      </c>
      <c r="E356" s="5">
        <f t="shared" si="24"/>
        <v>83.66341671002596</v>
      </c>
      <c r="F356" s="5">
        <f t="shared" si="27"/>
        <v>179.49445997497185</v>
      </c>
      <c r="G356" s="5"/>
      <c r="H356" s="1"/>
      <c r="I356" s="1"/>
    </row>
    <row r="357" spans="1:9" ht="12">
      <c r="A357" s="1"/>
      <c r="B357" s="4">
        <f t="shared" si="26"/>
        <v>47603</v>
      </c>
      <c r="C357" s="1">
        <v>348</v>
      </c>
      <c r="D357" s="1">
        <v>600</v>
      </c>
      <c r="E357" s="5">
        <f t="shared" si="24"/>
        <v>83.189755042254</v>
      </c>
      <c r="F357" s="5">
        <f t="shared" si="27"/>
        <v>178.82301314693842</v>
      </c>
      <c r="G357" s="5"/>
      <c r="H357" s="1"/>
      <c r="I357" s="1"/>
    </row>
    <row r="358" spans="1:9" ht="12">
      <c r="A358" s="1"/>
      <c r="B358" s="4">
        <f t="shared" si="26"/>
        <v>47634</v>
      </c>
      <c r="C358" s="1">
        <v>349</v>
      </c>
      <c r="D358" s="1">
        <v>600</v>
      </c>
      <c r="E358" s="5">
        <f t="shared" si="24"/>
        <v>82.7187750170011</v>
      </c>
      <c r="F358" s="5">
        <f t="shared" si="27"/>
        <v>178.15407804457575</v>
      </c>
      <c r="G358" s="5"/>
      <c r="H358" s="1"/>
      <c r="I358" s="1"/>
    </row>
    <row r="359" spans="1:9" ht="12">
      <c r="A359" s="1"/>
      <c r="B359" s="4">
        <f t="shared" si="26"/>
        <v>47664</v>
      </c>
      <c r="C359" s="1">
        <v>350</v>
      </c>
      <c r="D359" s="1">
        <v>600</v>
      </c>
      <c r="E359" s="5">
        <f t="shared" si="24"/>
        <v>82.25046145210814</v>
      </c>
      <c r="F359" s="5">
        <f t="shared" si="27"/>
        <v>177.48764527210514</v>
      </c>
      <c r="G359" s="5"/>
      <c r="H359" s="1"/>
      <c r="I359" s="1"/>
    </row>
    <row r="360" spans="1:9" ht="12">
      <c r="A360" s="1"/>
      <c r="B360" s="4">
        <f t="shared" si="26"/>
        <v>47695</v>
      </c>
      <c r="C360" s="1">
        <v>351</v>
      </c>
      <c r="D360" s="1">
        <v>600</v>
      </c>
      <c r="E360" s="5">
        <f t="shared" si="24"/>
        <v>81.78479925137067</v>
      </c>
      <c r="F360" s="5">
        <f t="shared" si="27"/>
        <v>176.8237054688951</v>
      </c>
      <c r="G360" s="5"/>
      <c r="H360" s="1"/>
      <c r="I360" s="1"/>
    </row>
    <row r="361" spans="1:9" ht="12">
      <c r="A361" s="1"/>
      <c r="B361" s="4">
        <f t="shared" si="26"/>
        <v>47726</v>
      </c>
      <c r="C361" s="1">
        <v>352</v>
      </c>
      <c r="D361" s="1">
        <v>600</v>
      </c>
      <c r="E361" s="5">
        <f t="shared" si="24"/>
        <v>81.32177340405134</v>
      </c>
      <c r="F361" s="5">
        <f t="shared" si="27"/>
        <v>176.16224930933032</v>
      </c>
      <c r="G361" s="5"/>
      <c r="H361" s="1"/>
      <c r="I361" s="1"/>
    </row>
    <row r="362" spans="1:9" ht="12">
      <c r="A362" s="1"/>
      <c r="B362" s="4">
        <f t="shared" si="26"/>
        <v>47756</v>
      </c>
      <c r="C362" s="1">
        <v>353</v>
      </c>
      <c r="D362" s="1">
        <v>600</v>
      </c>
      <c r="E362" s="5">
        <f t="shared" si="24"/>
        <v>80.86136898439642</v>
      </c>
      <c r="F362" s="5">
        <f t="shared" si="27"/>
        <v>175.5032675026803</v>
      </c>
      <c r="G362" s="5"/>
      <c r="H362" s="1"/>
      <c r="I362" s="1"/>
    </row>
    <row r="363" spans="1:9" ht="12">
      <c r="A363" s="1"/>
      <c r="B363" s="4">
        <f t="shared" si="26"/>
        <v>47787</v>
      </c>
      <c r="C363" s="1">
        <v>354</v>
      </c>
      <c r="D363" s="1">
        <v>600</v>
      </c>
      <c r="E363" s="5">
        <f t="shared" si="24"/>
        <v>80.40357115115455</v>
      </c>
      <c r="F363" s="5">
        <f t="shared" si="27"/>
        <v>174.84675079296903</v>
      </c>
      <c r="G363" s="5"/>
      <c r="H363" s="1"/>
      <c r="I363" s="1"/>
    </row>
    <row r="364" spans="1:9" ht="12">
      <c r="A364" s="1"/>
      <c r="B364" s="4">
        <f t="shared" si="26"/>
        <v>47817</v>
      </c>
      <c r="C364" s="1">
        <v>355</v>
      </c>
      <c r="D364" s="1">
        <v>600</v>
      </c>
      <c r="E364" s="5">
        <f t="shared" si="24"/>
        <v>79.94836514709823</v>
      </c>
      <c r="F364" s="5">
        <f t="shared" si="27"/>
        <v>174.19268995884497</v>
      </c>
      <c r="G364" s="5"/>
      <c r="H364" s="1"/>
      <c r="I364" s="1"/>
    </row>
    <row r="365" spans="1:9" ht="12">
      <c r="A365" s="1"/>
      <c r="B365" s="4">
        <f t="shared" si="26"/>
        <v>47848</v>
      </c>
      <c r="C365" s="1">
        <v>356</v>
      </c>
      <c r="D365" s="1">
        <v>600</v>
      </c>
      <c r="E365" s="5">
        <f t="shared" si="24"/>
        <v>79.49573629854837</v>
      </c>
      <c r="F365" s="5">
        <f t="shared" si="27"/>
        <v>173.54107581345139</v>
      </c>
      <c r="G365" s="5"/>
      <c r="H365" s="1"/>
      <c r="I365" s="1"/>
    </row>
    <row r="366" spans="1:9" ht="12">
      <c r="A366" s="1"/>
      <c r="B366" s="4">
        <v>47879</v>
      </c>
      <c r="C366" s="1">
        <v>357</v>
      </c>
      <c r="D366" s="1">
        <v>600</v>
      </c>
      <c r="E366" s="5">
        <f t="shared" si="24"/>
        <v>79.04567001490105</v>
      </c>
      <c r="F366" s="5">
        <f t="shared" si="27"/>
        <v>172.8918992042976</v>
      </c>
      <c r="G366" s="5"/>
      <c r="H366" s="1"/>
      <c r="I366" s="1"/>
    </row>
    <row r="367" spans="1:8" ht="12">
      <c r="A367" s="1"/>
      <c r="B367" s="1"/>
      <c r="C367" s="1"/>
      <c r="D367" s="1"/>
      <c r="E367" s="1"/>
      <c r="F367" s="1"/>
      <c r="G367" s="1"/>
      <c r="H367" s="1"/>
    </row>
    <row r="368" spans="1:8" ht="12">
      <c r="A368" s="1"/>
      <c r="B368" s="1"/>
      <c r="C368" s="1"/>
      <c r="D368" s="1"/>
      <c r="E368" s="1"/>
      <c r="F368" s="1"/>
      <c r="G368" s="1"/>
      <c r="H368" s="1"/>
    </row>
    <row r="369" spans="1:8" ht="12">
      <c r="A369" s="1"/>
      <c r="B369" s="1"/>
      <c r="C369" s="1"/>
      <c r="D369" s="1"/>
      <c r="E369" s="1"/>
      <c r="F369" s="1"/>
      <c r="G369" s="1"/>
      <c r="H369" s="1"/>
    </row>
    <row r="370" spans="1:8" ht="12">
      <c r="A370" s="1"/>
      <c r="B370" s="1"/>
      <c r="C370" s="1"/>
      <c r="D370" s="1"/>
      <c r="E370" s="1"/>
      <c r="F370" s="1"/>
      <c r="G370" s="1"/>
      <c r="H370" s="1"/>
    </row>
    <row r="371" spans="1:8" ht="12">
      <c r="A371" s="1"/>
      <c r="B371" s="1"/>
      <c r="C371" s="1"/>
      <c r="D371" s="1"/>
      <c r="E371" s="1"/>
      <c r="F371" s="1"/>
      <c r="G371" s="1"/>
      <c r="H371" s="1"/>
    </row>
    <row r="372" spans="1:8" ht="12">
      <c r="A372" s="1"/>
      <c r="B372" s="11">
        <f>(1-D7^-357)/(+D7-1)</f>
        <v>152.4930347559741</v>
      </c>
      <c r="C372" s="1"/>
      <c r="D372" s="1"/>
      <c r="E372" s="11">
        <f>(1-F7^-(357-25))/(+F7-1)</f>
        <v>189.58254110121845</v>
      </c>
      <c r="F372" s="1"/>
      <c r="G372" s="1"/>
      <c r="H372" s="1"/>
    </row>
    <row r="373" spans="1:8" ht="12">
      <c r="A373" s="1"/>
      <c r="B373" s="1">
        <f>+B372*D366</f>
        <v>91495.82085358446</v>
      </c>
      <c r="C373" s="1"/>
      <c r="D373" s="1"/>
      <c r="E373" s="1">
        <f>+E372*600</f>
        <v>113749.52466073107</v>
      </c>
      <c r="F373" s="1"/>
      <c r="G373" s="1"/>
      <c r="H373" s="1"/>
    </row>
    <row r="374" spans="1:8" ht="12">
      <c r="A374" s="1"/>
      <c r="B374" s="1"/>
      <c r="C374" s="1"/>
      <c r="D374" s="1"/>
      <c r="E374" s="1"/>
      <c r="F374" s="1"/>
      <c r="G374" s="1"/>
      <c r="H374" s="1"/>
    </row>
    <row r="375" spans="1:8" ht="12">
      <c r="A375" s="1"/>
      <c r="B375" s="1"/>
      <c r="C375" s="1"/>
      <c r="D375" s="1"/>
      <c r="E375" s="1"/>
      <c r="F375" s="1"/>
      <c r="G375" s="1"/>
      <c r="H375" s="1"/>
    </row>
    <row r="376" spans="1:8" ht="12">
      <c r="A376" s="1"/>
      <c r="B376" s="1"/>
      <c r="C376" s="1"/>
      <c r="D376" s="1"/>
      <c r="E376" s="1"/>
      <c r="F376" s="1"/>
      <c r="G376" s="1"/>
      <c r="H376" s="1"/>
    </row>
    <row r="377" spans="1:8" ht="12">
      <c r="A377" s="1"/>
      <c r="B377" s="1"/>
      <c r="C377" s="1"/>
      <c r="D377" s="1"/>
      <c r="E377" s="1"/>
      <c r="F377" s="1"/>
      <c r="G377" s="1"/>
      <c r="H377" s="1"/>
    </row>
    <row r="378" spans="1:8" ht="12">
      <c r="A378" s="1"/>
      <c r="B378" s="1"/>
      <c r="C378" s="1"/>
      <c r="D378" s="1"/>
      <c r="E378" s="1"/>
      <c r="F378" s="1"/>
      <c r="G378" s="1"/>
      <c r="H378" s="1"/>
    </row>
  </sheetData>
  <mergeCells count="1">
    <mergeCell ref="A1:G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Beppe Scienza</dc:creator>
  <cp:keywords/>
  <dc:description/>
  <cp:lastModifiedBy>Beppe Scienza</cp:lastModifiedBy>
  <dcterms:created xsi:type="dcterms:W3CDTF">2003-06-08T14:47:50Z</dcterms:created>
  <cp:category/>
  <cp:version/>
  <cp:contentType/>
  <cp:contentStatus/>
</cp:coreProperties>
</file>